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60" tabRatio="748" activeTab="0"/>
  </bookViews>
  <sheets>
    <sheet name="MGT&amp;MIS_2015-16" sheetId="1" r:id="rId1"/>
  </sheets>
  <definedNames>
    <definedName name="_xlfn.COUNTIFS" hidden="1">#NAME?</definedName>
    <definedName name="_xlnm.Print_Titles" localSheetId="0">'MGT&amp;MIS_2015-16'!$A:$D,'MGT&amp;MIS_2015-16'!$1:$2</definedName>
  </definedNames>
  <calcPr fullCalcOnLoad="1"/>
</workbook>
</file>

<file path=xl/sharedStrings.xml><?xml version="1.0" encoding="utf-8"?>
<sst xmlns="http://schemas.openxmlformats.org/spreadsheetml/2006/main" count="334" uniqueCount="135">
  <si>
    <t>Fin.</t>
  </si>
  <si>
    <t>Phy.</t>
  </si>
  <si>
    <t>S. No.</t>
  </si>
  <si>
    <t xml:space="preserve">Activities </t>
  </si>
  <si>
    <t>Unit Description</t>
  </si>
  <si>
    <t>Per School</t>
  </si>
  <si>
    <t>Per District</t>
  </si>
  <si>
    <t>1 Day Orientation of VSS Members</t>
  </si>
  <si>
    <t xml:space="preserve">Identification Workshop </t>
  </si>
  <si>
    <t>1 Day non-residential training of trainers/RPs</t>
  </si>
  <si>
    <t>4 Days residential training of trainers/RPs</t>
  </si>
  <si>
    <t>Per Person</t>
  </si>
  <si>
    <t>Per Block</t>
  </si>
  <si>
    <t>Per Batch</t>
  </si>
  <si>
    <t xml:space="preserve">Management </t>
  </si>
  <si>
    <t>[i]</t>
  </si>
  <si>
    <t>[ii]</t>
  </si>
  <si>
    <t>[iv]</t>
  </si>
  <si>
    <t>[v]</t>
  </si>
  <si>
    <t>[vi]</t>
  </si>
  <si>
    <t>[vii]</t>
  </si>
  <si>
    <t>[viii]</t>
  </si>
  <si>
    <t>[ix]</t>
  </si>
  <si>
    <t>[x]</t>
  </si>
  <si>
    <t>Repair &amp; Maintenance  of Office Equipment</t>
  </si>
  <si>
    <t>[xi]</t>
  </si>
  <si>
    <t>[xii]</t>
  </si>
  <si>
    <t>[xiii]</t>
  </si>
  <si>
    <t>[xiv]</t>
  </si>
  <si>
    <t>[xv]</t>
  </si>
  <si>
    <t>[xvi]</t>
  </si>
  <si>
    <t>TA/DA</t>
  </si>
  <si>
    <t>[xvii]</t>
  </si>
  <si>
    <t>[xviii]</t>
  </si>
  <si>
    <t>[xix]</t>
  </si>
  <si>
    <t>[xx]</t>
  </si>
  <si>
    <t>[xxi]</t>
  </si>
  <si>
    <t>[xxii]</t>
  </si>
  <si>
    <t>MIS</t>
  </si>
  <si>
    <t>[iii]</t>
  </si>
  <si>
    <t>Preparation of AWP&amp;B</t>
  </si>
  <si>
    <t>Per Month</t>
  </si>
  <si>
    <t>Computer Cosumables</t>
  </si>
  <si>
    <t>Per Annum</t>
  </si>
  <si>
    <t>Dev./Maint. Of Website at DLO</t>
  </si>
  <si>
    <t xml:space="preserve">Contingency &amp; Others </t>
  </si>
  <si>
    <t>Purchase/Upgradation of Computer Software for DLO</t>
  </si>
  <si>
    <t xml:space="preserve">Training/Workshop </t>
  </si>
  <si>
    <t>Araria</t>
  </si>
  <si>
    <t>Recommended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</si>
  <si>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</si>
  <si>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</si>
  <si>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</si>
  <si>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</si>
  <si>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</si>
  <si>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</si>
  <si>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</si>
  <si>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</si>
  <si>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</si>
  <si>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</si>
  <si>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</si>
  <si>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</si>
  <si>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</t>
  </si>
  <si>
    <t>Khagaria</t>
  </si>
  <si>
    <t>Kishanganj</t>
  </si>
  <si>
    <t>Katihar</t>
  </si>
  <si>
    <t>Lakhisarai</t>
  </si>
  <si>
    <t>Madhepura</t>
  </si>
  <si>
    <t>Madhubani</t>
  </si>
  <si>
    <t>Munger</t>
  </si>
  <si>
    <t>Muzaffarpur</t>
  </si>
  <si>
    <t>Nalanda</t>
  </si>
  <si>
    <t>Nawada</t>
  </si>
  <si>
    <t>Patna(Urban)</t>
  </si>
  <si>
    <t>Purnea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</si>
  <si>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</si>
  <si>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</si>
  <si>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</si>
  <si>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</si>
  <si>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</si>
  <si>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</si>
  <si>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</si>
  <si>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</si>
  <si>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</si>
  <si>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</si>
  <si>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</si>
  <si>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Grand Total</t>
  </si>
  <si>
    <t xml:space="preserve"> </t>
  </si>
  <si>
    <t>Arwal</t>
  </si>
  <si>
    <t>Patna (Rural)</t>
  </si>
  <si>
    <t xml:space="preserve">Computer Equipment (Hardware etc.) for DLO </t>
  </si>
  <si>
    <t>Furnishing of Computer Room</t>
  </si>
  <si>
    <t>Electricity, Water &amp; Others miscellaneous Govt. Charges</t>
  </si>
  <si>
    <t>Salary for Officers and Staff of sanctioned strenght under Management Structure only including Statutory Provisions</t>
  </si>
  <si>
    <t>Unit Cost        (in Lacs)</t>
  </si>
  <si>
    <t xml:space="preserve">Salary for BRC Staff at Block Level including Statutory Provision </t>
  </si>
  <si>
    <t>Per Vehicle/District</t>
  </si>
  <si>
    <t>Management, MIS &amp; Media</t>
  </si>
  <si>
    <t>1.00/2.00/3.00</t>
  </si>
  <si>
    <t>Training of Head Master/Incharge HM on DISE</t>
  </si>
  <si>
    <t>0.25/.30/.40 For Patna 0.50</t>
  </si>
  <si>
    <t>9.00/12.00/15.00</t>
  </si>
  <si>
    <t>2.5/3.0/3.5</t>
  </si>
  <si>
    <t>1.0/1.5/2.0</t>
  </si>
  <si>
    <t>Telephone/ CUG/FAX/ Broadband/ Internet (Max. 3 connectivity including MIS)</t>
  </si>
  <si>
    <t>2.0/2.5/3.0</t>
  </si>
  <si>
    <t>Web - based MIS Activities</t>
  </si>
  <si>
    <t>Per Block/Per Annum</t>
  </si>
  <si>
    <t>(I)</t>
  </si>
  <si>
    <t>(II)</t>
  </si>
  <si>
    <t>Sub-Total (I)</t>
  </si>
  <si>
    <t>Sub-total (II - VSS/PRIs)</t>
  </si>
  <si>
    <t>(III)</t>
  </si>
  <si>
    <t>Sub-total (III- MIS)</t>
  </si>
  <si>
    <t>Purchase of ECO Genset</t>
  </si>
  <si>
    <t>Purchase of  Equipment</t>
  </si>
  <si>
    <t>Purchase of Furniture
(As per requirment upto upper ceiling of Rs. 1.00 Lacs)</t>
  </si>
  <si>
    <t>Rent for office building hired for DLO (Subject to fixation of fair rent by Competent Authority) per Month</t>
  </si>
  <si>
    <t>Repair &amp; Maintenance of Furniture</t>
  </si>
  <si>
    <t>Hiring of Vehicle including POL (No of Vehicle X Rs. 25000/- X 12 months)</t>
  </si>
  <si>
    <t>Vehicle POL (Petrol, Oil, Lubricants) only for office vehicle Rs. 50000/-  (DPEP District)</t>
  </si>
  <si>
    <t>Contigency/Miscellaneous Operating Expenses</t>
  </si>
  <si>
    <t>Workshop/ Meeting</t>
  </si>
  <si>
    <t>Bank Commission  Charges/Postal charges</t>
  </si>
  <si>
    <t>0.10/.15/0.20</t>
  </si>
  <si>
    <t>Advertisement/Publications</t>
  </si>
  <si>
    <t>Stationery/Consumables for Office</t>
  </si>
  <si>
    <t>Audit Fee/Audit of VSS/Court Cases/Others</t>
  </si>
  <si>
    <t>Appointment Process (Support &amp; Auxiliary)</t>
  </si>
  <si>
    <t>Capacity Building Training (Support &amp; Auxiliary)</t>
  </si>
  <si>
    <t>Repair &amp; Maintenance of Computer Hardware</t>
  </si>
  <si>
    <t>0.25/.10</t>
  </si>
  <si>
    <t>1.5/2.0/2.5</t>
  </si>
  <si>
    <t>Total Approved budget: F.Y. 2015-16 (I+II+III)</t>
  </si>
  <si>
    <t>Generator Running Expenses @ Rs. 750/- for 26 days in a month (Max. Rs. 2,50,000 lacs</t>
  </si>
</sst>
</file>

<file path=xl/styles.xml><?xml version="1.0" encoding="utf-8"?>
<styleSheet xmlns="http://schemas.openxmlformats.org/spreadsheetml/2006/main">
  <numFmts count="5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"/>
    <numFmt numFmtId="193" formatCode="0.00000"/>
    <numFmt numFmtId="194" formatCode="0.0000"/>
    <numFmt numFmtId="195" formatCode="0.000"/>
    <numFmt numFmtId="196" formatCode="0.000000"/>
    <numFmt numFmtId="197" formatCode="0.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"/>
    <numFmt numFmtId="203" formatCode="0.00000000"/>
    <numFmt numFmtId="204" formatCode="0.000000000"/>
    <numFmt numFmtId="205" formatCode="0.0000000000"/>
    <numFmt numFmtId="206" formatCode="0.00000000000"/>
    <numFmt numFmtId="207" formatCode="0.000000000000"/>
    <numFmt numFmtId="208" formatCode="0.0000000000000"/>
    <numFmt numFmtId="209" formatCode="0.00000000000000"/>
    <numFmt numFmtId="210" formatCode="0.0000;[Red]0.0000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8"/>
      <name val="Verdana"/>
      <family val="2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45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95" fontId="0" fillId="0" borderId="0" xfId="0" applyNumberForma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95" fontId="5" fillId="24" borderId="10" xfId="0" applyNumberFormat="1" applyFont="1" applyFill="1" applyBorder="1" applyAlignment="1" applyProtection="1">
      <alignment/>
      <protection/>
    </xf>
    <xf numFmtId="195" fontId="0" fillId="0" borderId="0" xfId="0" applyNumberForma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95" fontId="5" fillId="0" borderId="10" xfId="0" applyNumberFormat="1" applyFont="1" applyFill="1" applyBorder="1" applyAlignment="1" applyProtection="1">
      <alignment/>
      <protection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93" fontId="5" fillId="0" borderId="10" xfId="0" applyNumberFormat="1" applyFont="1" applyBorder="1" applyAlignment="1">
      <alignment vertical="center" wrapText="1"/>
    </xf>
    <xf numFmtId="193" fontId="5" fillId="0" borderId="10" xfId="0" applyNumberFormat="1" applyFont="1" applyFill="1" applyBorder="1" applyAlignment="1">
      <alignment vertical="center" wrapText="1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193" fontId="6" fillId="25" borderId="10" xfId="0" applyNumberFormat="1" applyFont="1" applyFill="1" applyBorder="1" applyAlignment="1">
      <alignment horizontal="center" vertical="center" wrapText="1"/>
    </xf>
    <xf numFmtId="195" fontId="6" fillId="25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Border="1" applyAlignment="1">
      <alignment vertical="center" wrapText="1"/>
    </xf>
    <xf numFmtId="195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93" fontId="5" fillId="24" borderId="10" xfId="0" applyNumberFormat="1" applyFont="1" applyFill="1" applyBorder="1" applyAlignment="1" applyProtection="1">
      <alignment/>
      <protection/>
    </xf>
    <xf numFmtId="193" fontId="6" fillId="0" borderId="10" xfId="0" applyNumberFormat="1" applyFont="1" applyFill="1" applyBorder="1" applyAlignment="1">
      <alignment vertical="center" wrapText="1"/>
    </xf>
    <xf numFmtId="193" fontId="5" fillId="0" borderId="10" xfId="0" applyNumberFormat="1" applyFont="1" applyFill="1" applyBorder="1" applyAlignment="1" applyProtection="1">
      <alignment/>
      <protection/>
    </xf>
    <xf numFmtId="195" fontId="6" fillId="0" borderId="10" xfId="0" applyNumberFormat="1" applyFont="1" applyBorder="1" applyAlignment="1">
      <alignment horizontal="right" vertical="center" wrapText="1"/>
    </xf>
    <xf numFmtId="193" fontId="5" fillId="0" borderId="10" xfId="0" applyNumberFormat="1" applyFont="1" applyBorder="1" applyAlignment="1">
      <alignment horizontal="righ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93" fontId="5" fillId="0" borderId="10" xfId="0" applyNumberFormat="1" applyFont="1" applyFill="1" applyBorder="1" applyAlignment="1">
      <alignment horizontal="right" vertical="center" wrapText="1"/>
    </xf>
    <xf numFmtId="195" fontId="5" fillId="0" borderId="10" xfId="0" applyNumberFormat="1" applyFont="1" applyBorder="1" applyAlignment="1">
      <alignment horizontal="right" vertical="center" wrapText="1"/>
    </xf>
    <xf numFmtId="193" fontId="6" fillId="25" borderId="10" xfId="0" applyNumberFormat="1" applyFont="1" applyFill="1" applyBorder="1" applyAlignment="1">
      <alignment vertical="center" wrapText="1"/>
    </xf>
    <xf numFmtId="195" fontId="5" fillId="24" borderId="10" xfId="0" applyNumberFormat="1" applyFont="1" applyFill="1" applyBorder="1" applyAlignment="1" applyProtection="1">
      <alignment/>
      <protection/>
    </xf>
    <xf numFmtId="193" fontId="5" fillId="24" borderId="10" xfId="0" applyNumberFormat="1" applyFont="1" applyFill="1" applyBorder="1" applyAlignment="1" applyProtection="1">
      <alignment horizontal="center"/>
      <protection/>
    </xf>
    <xf numFmtId="193" fontId="3" fillId="0" borderId="10" xfId="0" applyNumberFormat="1" applyFont="1" applyBorder="1" applyAlignment="1">
      <alignment horizontal="right" vertical="center" wrapText="1"/>
    </xf>
    <xf numFmtId="193" fontId="5" fillId="24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right" vertical="center" wrapText="1"/>
    </xf>
    <xf numFmtId="195" fontId="5" fillId="0" borderId="10" xfId="0" applyNumberFormat="1" applyFont="1" applyFill="1" applyBorder="1" applyAlignment="1">
      <alignment vertical="center" wrapText="1"/>
    </xf>
    <xf numFmtId="194" fontId="5" fillId="0" borderId="10" xfId="0" applyNumberFormat="1" applyFont="1" applyBorder="1" applyAlignment="1">
      <alignment vertical="center" wrapText="1"/>
    </xf>
    <xf numFmtId="193" fontId="0" fillId="0" borderId="0" xfId="0" applyNumberFormat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93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93" fontId="0" fillId="0" borderId="0" xfId="0" applyNumberFormat="1" applyFont="1" applyFill="1" applyAlignment="1">
      <alignment vertical="center" wrapText="1"/>
    </xf>
    <xf numFmtId="193" fontId="5" fillId="26" borderId="10" xfId="0" applyNumberFormat="1" applyFont="1" applyFill="1" applyBorder="1" applyAlignment="1">
      <alignment vertical="center" wrapText="1"/>
    </xf>
    <xf numFmtId="0" fontId="5" fillId="27" borderId="10" xfId="0" applyFont="1" applyFill="1" applyBorder="1" applyAlignment="1">
      <alignment vertical="center" wrapText="1"/>
    </xf>
    <xf numFmtId="195" fontId="5" fillId="27" borderId="10" xfId="0" applyNumberFormat="1" applyFont="1" applyFill="1" applyBorder="1" applyAlignment="1">
      <alignment horizontal="right" vertical="center" wrapText="1"/>
    </xf>
    <xf numFmtId="193" fontId="5" fillId="27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93" fontId="0" fillId="0" borderId="0" xfId="0" applyNumberFormat="1" applyFill="1" applyAlignment="1">
      <alignment vertical="center" wrapText="1"/>
    </xf>
    <xf numFmtId="195" fontId="6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left" vertical="top" wrapText="1"/>
      <protection/>
    </xf>
    <xf numFmtId="195" fontId="5" fillId="28" borderId="10" xfId="0" applyNumberFormat="1" applyFont="1" applyFill="1" applyBorder="1" applyAlignment="1">
      <alignment vertical="center" wrapText="1"/>
    </xf>
    <xf numFmtId="195" fontId="25" fillId="28" borderId="10" xfId="0" applyNumberFormat="1" applyFont="1" applyFill="1" applyBorder="1" applyAlignment="1">
      <alignment vertical="center" wrapText="1"/>
    </xf>
    <xf numFmtId="195" fontId="27" fillId="0" borderId="10" xfId="0" applyNumberFormat="1" applyFont="1" applyFill="1" applyBorder="1" applyAlignment="1">
      <alignment horizontal="right" vertical="center" wrapText="1"/>
    </xf>
    <xf numFmtId="195" fontId="27" fillId="0" borderId="10" xfId="0" applyNumberFormat="1" applyFont="1" applyBorder="1" applyAlignment="1">
      <alignment horizontal="right" vertical="center" wrapText="1"/>
    </xf>
    <xf numFmtId="0" fontId="5" fillId="28" borderId="10" xfId="0" applyFont="1" applyFill="1" applyBorder="1" applyAlignment="1">
      <alignment vertical="center" wrapText="1"/>
    </xf>
    <xf numFmtId="195" fontId="6" fillId="28" borderId="10" xfId="0" applyNumberFormat="1" applyFont="1" applyFill="1" applyBorder="1" applyAlignment="1">
      <alignment vertical="center" wrapText="1"/>
    </xf>
    <xf numFmtId="193" fontId="5" fillId="28" borderId="10" xfId="0" applyNumberFormat="1" applyFont="1" applyFill="1" applyBorder="1" applyAlignment="1">
      <alignment vertical="center" wrapText="1"/>
    </xf>
    <xf numFmtId="0" fontId="6" fillId="29" borderId="11" xfId="0" applyFont="1" applyFill="1" applyBorder="1" applyAlignment="1">
      <alignment horizontal="left" vertical="center"/>
    </xf>
    <xf numFmtId="0" fontId="6" fillId="29" borderId="12" xfId="0" applyFont="1" applyFill="1" applyBorder="1" applyAlignment="1">
      <alignment horizontal="left" vertical="center"/>
    </xf>
    <xf numFmtId="0" fontId="6" fillId="29" borderId="13" xfId="0" applyFont="1" applyFill="1" applyBorder="1" applyAlignment="1">
      <alignment horizontal="left" vertical="center"/>
    </xf>
    <xf numFmtId="0" fontId="6" fillId="28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25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2 2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U53"/>
  <sheetViews>
    <sheetView tabSelected="1" view="pageBreakPreview" zoomScale="85" zoomScaleNormal="115" zoomScaleSheetLayoutView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"/>
    </sheetView>
  </sheetViews>
  <sheetFormatPr defaultColWidth="9.140625" defaultRowHeight="12.75"/>
  <cols>
    <col min="1" max="1" width="6.8515625" style="1" customWidth="1"/>
    <col min="2" max="2" width="31.8515625" style="1" customWidth="1"/>
    <col min="3" max="4" width="13.00390625" style="1" customWidth="1"/>
    <col min="5" max="5" width="7.7109375" style="1" customWidth="1"/>
    <col min="6" max="6" width="9.7109375" style="8" customWidth="1"/>
    <col min="7" max="7" width="12.7109375" style="1" customWidth="1"/>
    <col min="8" max="8" width="9.421875" style="1" customWidth="1"/>
    <col min="9" max="9" width="11.00390625" style="1" customWidth="1"/>
    <col min="10" max="10" width="12.7109375" style="1" customWidth="1"/>
    <col min="11" max="11" width="7.7109375" style="8" customWidth="1"/>
    <col min="12" max="12" width="9.7109375" style="1" customWidth="1"/>
    <col min="13" max="13" width="12.7109375" style="8" customWidth="1"/>
    <col min="14" max="14" width="7.7109375" style="1" customWidth="1"/>
    <col min="15" max="15" width="9.7109375" style="8" customWidth="1"/>
    <col min="16" max="16" width="12.7109375" style="1" customWidth="1"/>
    <col min="17" max="17" width="7.7109375" style="8" customWidth="1"/>
    <col min="18" max="18" width="9.7109375" style="1" customWidth="1"/>
    <col min="19" max="19" width="12.7109375" style="8" customWidth="1"/>
    <col min="20" max="20" width="7.7109375" style="1" customWidth="1"/>
    <col min="21" max="21" width="9.7109375" style="8" customWidth="1"/>
    <col min="22" max="22" width="12.7109375" style="1" customWidth="1"/>
    <col min="23" max="23" width="7.7109375" style="8" customWidth="1"/>
    <col min="24" max="24" width="9.7109375" style="1" customWidth="1"/>
    <col min="25" max="25" width="12.7109375" style="8" customWidth="1"/>
    <col min="26" max="26" width="7.7109375" style="1" customWidth="1"/>
    <col min="27" max="27" width="9.7109375" style="8" customWidth="1"/>
    <col min="28" max="28" width="12.7109375" style="1" customWidth="1"/>
    <col min="29" max="29" width="7.7109375" style="8" customWidth="1"/>
    <col min="30" max="30" width="9.7109375" style="1" customWidth="1"/>
    <col min="31" max="31" width="12.7109375" style="1" customWidth="1"/>
    <col min="32" max="32" width="7.7109375" style="1" customWidth="1"/>
    <col min="33" max="33" width="10.57421875" style="1" customWidth="1"/>
    <col min="34" max="34" width="12.7109375" style="1" customWidth="1"/>
    <col min="35" max="35" width="7.7109375" style="1" customWidth="1"/>
    <col min="36" max="36" width="10.57421875" style="1" customWidth="1"/>
    <col min="37" max="37" width="12.7109375" style="1" customWidth="1"/>
    <col min="38" max="38" width="7.7109375" style="1" customWidth="1"/>
    <col min="39" max="39" width="9.7109375" style="1" customWidth="1"/>
    <col min="40" max="40" width="12.7109375" style="1" customWidth="1"/>
    <col min="41" max="41" width="7.7109375" style="1" customWidth="1"/>
    <col min="42" max="42" width="9.7109375" style="1" customWidth="1"/>
    <col min="43" max="43" width="12.7109375" style="1" customWidth="1"/>
    <col min="44" max="44" width="7.7109375" style="1" customWidth="1"/>
    <col min="45" max="45" width="9.7109375" style="1" customWidth="1"/>
    <col min="46" max="46" width="12.7109375" style="1" customWidth="1"/>
    <col min="47" max="47" width="7.7109375" style="1" customWidth="1"/>
    <col min="48" max="48" width="9.7109375" style="1" customWidth="1"/>
    <col min="49" max="49" width="12.7109375" style="1" customWidth="1"/>
    <col min="50" max="50" width="7.7109375" style="1" customWidth="1"/>
    <col min="51" max="51" width="9.7109375" style="1" customWidth="1"/>
    <col min="52" max="52" width="12.7109375" style="1" customWidth="1"/>
    <col min="53" max="53" width="7.7109375" style="1" customWidth="1"/>
    <col min="54" max="54" width="9.7109375" style="1" customWidth="1"/>
    <col min="55" max="55" width="12.7109375" style="1" customWidth="1"/>
    <col min="56" max="56" width="7.7109375" style="1" customWidth="1"/>
    <col min="57" max="57" width="9.7109375" style="1" customWidth="1"/>
    <col min="58" max="58" width="12.7109375" style="1" customWidth="1"/>
    <col min="59" max="59" width="7.7109375" style="1" customWidth="1"/>
    <col min="60" max="60" width="9.7109375" style="1" customWidth="1"/>
    <col min="61" max="61" width="12.7109375" style="1" customWidth="1"/>
    <col min="62" max="62" width="7.7109375" style="1" customWidth="1"/>
    <col min="63" max="63" width="9.7109375" style="1" customWidth="1"/>
    <col min="64" max="64" width="12.7109375" style="1" customWidth="1"/>
    <col min="65" max="65" width="7.7109375" style="1" customWidth="1"/>
    <col min="66" max="66" width="10.57421875" style="1" customWidth="1"/>
    <col min="67" max="67" width="12.7109375" style="1" customWidth="1"/>
    <col min="68" max="68" width="7.7109375" style="1" customWidth="1"/>
    <col min="69" max="69" width="9.7109375" style="1" customWidth="1"/>
    <col min="70" max="70" width="12.7109375" style="1" customWidth="1"/>
    <col min="71" max="71" width="7.8515625" style="1" customWidth="1"/>
    <col min="72" max="72" width="10.57421875" style="1" customWidth="1"/>
    <col min="73" max="73" width="12.7109375" style="1" customWidth="1"/>
    <col min="74" max="75" width="9.7109375" style="1" customWidth="1"/>
    <col min="76" max="76" width="12.28125" style="1" customWidth="1"/>
    <col min="77" max="77" width="8.57421875" style="1" customWidth="1"/>
    <col min="78" max="78" width="9.7109375" style="1" customWidth="1"/>
    <col min="79" max="79" width="12.7109375" style="1" customWidth="1"/>
    <col min="80" max="80" width="7.7109375" style="1" customWidth="1"/>
    <col min="81" max="81" width="10.57421875" style="1" customWidth="1"/>
    <col min="82" max="82" width="12.7109375" style="1" customWidth="1"/>
    <col min="83" max="83" width="7.8515625" style="1" customWidth="1"/>
    <col min="84" max="84" width="9.7109375" style="1" customWidth="1"/>
    <col min="85" max="85" width="12.7109375" style="1" customWidth="1"/>
    <col min="86" max="86" width="8.00390625" style="1" customWidth="1"/>
    <col min="87" max="87" width="9.7109375" style="1" customWidth="1"/>
    <col min="88" max="88" width="12.7109375" style="1" customWidth="1"/>
    <col min="89" max="89" width="8.00390625" style="1" customWidth="1"/>
    <col min="90" max="90" width="9.7109375" style="1" customWidth="1"/>
    <col min="91" max="91" width="12.7109375" style="1" customWidth="1"/>
    <col min="92" max="92" width="8.28125" style="1" customWidth="1"/>
    <col min="93" max="93" width="9.7109375" style="1" customWidth="1"/>
    <col min="94" max="94" width="12.7109375" style="1" customWidth="1"/>
    <col min="95" max="95" width="9.140625" style="1" customWidth="1"/>
    <col min="96" max="96" width="9.7109375" style="1" customWidth="1"/>
    <col min="97" max="97" width="12.7109375" style="1" customWidth="1"/>
    <col min="98" max="98" width="8.00390625" style="1" customWidth="1"/>
    <col min="99" max="99" width="9.7109375" style="1" customWidth="1"/>
    <col min="100" max="100" width="11.8515625" style="1" customWidth="1"/>
    <col min="101" max="101" width="8.421875" style="1" customWidth="1"/>
    <col min="102" max="102" width="9.7109375" style="1" customWidth="1"/>
    <col min="103" max="103" width="12.7109375" style="1" customWidth="1"/>
    <col min="104" max="104" width="7.57421875" style="1" customWidth="1"/>
    <col min="105" max="105" width="9.7109375" style="1" customWidth="1"/>
    <col min="106" max="106" width="12.7109375" style="1" customWidth="1"/>
    <col min="107" max="107" width="8.00390625" style="1" customWidth="1"/>
    <col min="108" max="108" width="9.7109375" style="1" customWidth="1"/>
    <col min="109" max="109" width="12.7109375" style="1" customWidth="1"/>
    <col min="110" max="110" width="8.28125" style="1" customWidth="1"/>
    <col min="111" max="111" width="9.7109375" style="1" customWidth="1"/>
    <col min="112" max="112" width="12.7109375" style="1" customWidth="1"/>
    <col min="113" max="113" width="8.00390625" style="1" customWidth="1"/>
    <col min="114" max="114" width="9.7109375" style="1" customWidth="1"/>
    <col min="115" max="115" width="12.7109375" style="1" customWidth="1"/>
    <col min="116" max="116" width="8.28125" style="1" customWidth="1"/>
    <col min="117" max="117" width="9.7109375" style="1" customWidth="1"/>
    <col min="118" max="118" width="12.7109375" style="1" customWidth="1"/>
    <col min="119" max="119" width="8.421875" style="1" customWidth="1"/>
    <col min="120" max="120" width="9.7109375" style="1" customWidth="1"/>
    <col min="121" max="121" width="12.7109375" style="1" customWidth="1"/>
    <col min="122" max="122" width="9.7109375" style="1" customWidth="1"/>
    <col min="123" max="123" width="12.421875" style="1" customWidth="1"/>
    <col min="124" max="124" width="12.7109375" style="1" customWidth="1"/>
    <col min="125" max="125" width="11.57421875" style="1" bestFit="1" customWidth="1"/>
    <col min="126" max="16384" width="9.140625" style="1" customWidth="1"/>
  </cols>
  <sheetData>
    <row r="1" spans="1:124" s="15" customFormat="1" ht="25.5" customHeight="1">
      <c r="A1" s="18" t="s">
        <v>2</v>
      </c>
      <c r="B1" s="19" t="s">
        <v>3</v>
      </c>
      <c r="C1" s="81" t="s">
        <v>94</v>
      </c>
      <c r="D1" s="81" t="s">
        <v>4</v>
      </c>
      <c r="E1" s="76" t="s">
        <v>48</v>
      </c>
      <c r="F1" s="76"/>
      <c r="G1" s="20" t="s">
        <v>49</v>
      </c>
      <c r="H1" s="77" t="s">
        <v>88</v>
      </c>
      <c r="I1" s="77"/>
      <c r="J1" s="20" t="s">
        <v>49</v>
      </c>
      <c r="K1" s="76" t="s">
        <v>50</v>
      </c>
      <c r="L1" s="76"/>
      <c r="M1" s="20" t="s">
        <v>49</v>
      </c>
      <c r="N1" s="76" t="s">
        <v>51</v>
      </c>
      <c r="O1" s="76"/>
      <c r="P1" s="20" t="s">
        <v>49</v>
      </c>
      <c r="Q1" s="76" t="s">
        <v>52</v>
      </c>
      <c r="R1" s="76"/>
      <c r="S1" s="20" t="s">
        <v>49</v>
      </c>
      <c r="T1" s="76" t="s">
        <v>53</v>
      </c>
      <c r="U1" s="76"/>
      <c r="V1" s="20" t="s">
        <v>49</v>
      </c>
      <c r="W1" s="76" t="s">
        <v>54</v>
      </c>
      <c r="X1" s="76"/>
      <c r="Y1" s="20" t="s">
        <v>49</v>
      </c>
      <c r="Z1" s="76" t="s">
        <v>55</v>
      </c>
      <c r="AA1" s="76"/>
      <c r="AB1" s="20" t="s">
        <v>49</v>
      </c>
      <c r="AC1" s="76" t="s">
        <v>56</v>
      </c>
      <c r="AD1" s="76"/>
      <c r="AE1" s="20" t="s">
        <v>49</v>
      </c>
      <c r="AF1" s="76" t="s">
        <v>57</v>
      </c>
      <c r="AG1" s="76"/>
      <c r="AH1" s="20" t="s">
        <v>49</v>
      </c>
      <c r="AI1" s="76" t="s">
        <v>58</v>
      </c>
      <c r="AJ1" s="76"/>
      <c r="AK1" s="20" t="s">
        <v>49</v>
      </c>
      <c r="AL1" s="82" t="s">
        <v>59</v>
      </c>
      <c r="AM1" s="82"/>
      <c r="AN1" s="20" t="s">
        <v>49</v>
      </c>
      <c r="AO1" s="76" t="s">
        <v>60</v>
      </c>
      <c r="AP1" s="76"/>
      <c r="AQ1" s="20" t="s">
        <v>49</v>
      </c>
      <c r="AR1" s="76" t="s">
        <v>61</v>
      </c>
      <c r="AS1" s="76"/>
      <c r="AT1" s="20" t="s">
        <v>49</v>
      </c>
      <c r="AU1" s="76" t="s">
        <v>62</v>
      </c>
      <c r="AV1" s="76"/>
      <c r="AW1" s="20" t="s">
        <v>49</v>
      </c>
      <c r="AX1" s="83" t="s">
        <v>65</v>
      </c>
      <c r="AY1" s="83"/>
      <c r="AZ1" s="20" t="s">
        <v>49</v>
      </c>
      <c r="BA1" s="76" t="s">
        <v>63</v>
      </c>
      <c r="BB1" s="76"/>
      <c r="BC1" s="20" t="s">
        <v>49</v>
      </c>
      <c r="BD1" s="83" t="s">
        <v>64</v>
      </c>
      <c r="BE1" s="83"/>
      <c r="BF1" s="20" t="s">
        <v>49</v>
      </c>
      <c r="BG1" s="76" t="s">
        <v>66</v>
      </c>
      <c r="BH1" s="76"/>
      <c r="BI1" s="20" t="s">
        <v>49</v>
      </c>
      <c r="BJ1" s="76" t="s">
        <v>67</v>
      </c>
      <c r="BK1" s="76"/>
      <c r="BL1" s="20" t="s">
        <v>49</v>
      </c>
      <c r="BM1" s="76" t="s">
        <v>68</v>
      </c>
      <c r="BN1" s="76"/>
      <c r="BO1" s="20" t="s">
        <v>49</v>
      </c>
      <c r="BP1" s="76" t="s">
        <v>69</v>
      </c>
      <c r="BQ1" s="76"/>
      <c r="BR1" s="20" t="s">
        <v>49</v>
      </c>
      <c r="BS1" s="76" t="s">
        <v>70</v>
      </c>
      <c r="BT1" s="76"/>
      <c r="BU1" s="20" t="s">
        <v>49</v>
      </c>
      <c r="BV1" s="76" t="s">
        <v>71</v>
      </c>
      <c r="BW1" s="76"/>
      <c r="BX1" s="20" t="s">
        <v>49</v>
      </c>
      <c r="BY1" s="76" t="s">
        <v>72</v>
      </c>
      <c r="BZ1" s="76"/>
      <c r="CA1" s="20" t="s">
        <v>49</v>
      </c>
      <c r="CB1" s="76" t="s">
        <v>89</v>
      </c>
      <c r="CC1" s="76"/>
      <c r="CD1" s="20" t="s">
        <v>49</v>
      </c>
      <c r="CE1" s="76" t="s">
        <v>73</v>
      </c>
      <c r="CF1" s="76"/>
      <c r="CG1" s="20" t="s">
        <v>49</v>
      </c>
      <c r="CH1" s="76" t="s">
        <v>74</v>
      </c>
      <c r="CI1" s="76"/>
      <c r="CJ1" s="20" t="s">
        <v>49</v>
      </c>
      <c r="CK1" s="76" t="s">
        <v>75</v>
      </c>
      <c r="CL1" s="76"/>
      <c r="CM1" s="20" t="s">
        <v>49</v>
      </c>
      <c r="CN1" s="76" t="s">
        <v>76</v>
      </c>
      <c r="CO1" s="76"/>
      <c r="CP1" s="20" t="s">
        <v>49</v>
      </c>
      <c r="CQ1" s="76" t="s">
        <v>77</v>
      </c>
      <c r="CR1" s="76"/>
      <c r="CS1" s="20" t="s">
        <v>49</v>
      </c>
      <c r="CT1" s="76" t="s">
        <v>78</v>
      </c>
      <c r="CU1" s="76"/>
      <c r="CV1" s="20" t="s">
        <v>49</v>
      </c>
      <c r="CW1" s="76" t="s">
        <v>79</v>
      </c>
      <c r="CX1" s="76"/>
      <c r="CY1" s="20" t="s">
        <v>49</v>
      </c>
      <c r="CZ1" s="76" t="s">
        <v>80</v>
      </c>
      <c r="DA1" s="76"/>
      <c r="DB1" s="20" t="s">
        <v>49</v>
      </c>
      <c r="DC1" s="76" t="s">
        <v>81</v>
      </c>
      <c r="DD1" s="76"/>
      <c r="DE1" s="20" t="s">
        <v>49</v>
      </c>
      <c r="DF1" s="76" t="s">
        <v>82</v>
      </c>
      <c r="DG1" s="76"/>
      <c r="DH1" s="20" t="s">
        <v>49</v>
      </c>
      <c r="DI1" s="76" t="s">
        <v>83</v>
      </c>
      <c r="DJ1" s="76"/>
      <c r="DK1" s="20" t="s">
        <v>49</v>
      </c>
      <c r="DL1" s="76" t="s">
        <v>84</v>
      </c>
      <c r="DM1" s="76"/>
      <c r="DN1" s="20" t="s">
        <v>49</v>
      </c>
      <c r="DO1" s="77" t="s">
        <v>85</v>
      </c>
      <c r="DP1" s="77"/>
      <c r="DQ1" s="20" t="s">
        <v>49</v>
      </c>
      <c r="DR1" s="81" t="s">
        <v>86</v>
      </c>
      <c r="DS1" s="81"/>
      <c r="DT1" s="34" t="s">
        <v>49</v>
      </c>
    </row>
    <row r="2" spans="1:124" s="15" customFormat="1" ht="12.75">
      <c r="A2" s="84" t="s">
        <v>97</v>
      </c>
      <c r="B2" s="84"/>
      <c r="C2" s="81"/>
      <c r="D2" s="81"/>
      <c r="E2" s="19" t="s">
        <v>1</v>
      </c>
      <c r="F2" s="21" t="s">
        <v>0</v>
      </c>
      <c r="G2" s="20" t="s">
        <v>0</v>
      </c>
      <c r="H2" s="19" t="s">
        <v>1</v>
      </c>
      <c r="I2" s="21" t="s">
        <v>0</v>
      </c>
      <c r="J2" s="20" t="s">
        <v>0</v>
      </c>
      <c r="K2" s="19" t="s">
        <v>1</v>
      </c>
      <c r="L2" s="21" t="s">
        <v>0</v>
      </c>
      <c r="M2" s="20" t="s">
        <v>0</v>
      </c>
      <c r="N2" s="19" t="s">
        <v>1</v>
      </c>
      <c r="O2" s="21" t="s">
        <v>0</v>
      </c>
      <c r="P2" s="20" t="s">
        <v>0</v>
      </c>
      <c r="Q2" s="19" t="s">
        <v>1</v>
      </c>
      <c r="R2" s="21" t="s">
        <v>0</v>
      </c>
      <c r="S2" s="20" t="s">
        <v>0</v>
      </c>
      <c r="T2" s="19" t="s">
        <v>1</v>
      </c>
      <c r="U2" s="21" t="s">
        <v>0</v>
      </c>
      <c r="V2" s="20" t="s">
        <v>0</v>
      </c>
      <c r="W2" s="19" t="s">
        <v>1</v>
      </c>
      <c r="X2" s="21" t="s">
        <v>0</v>
      </c>
      <c r="Y2" s="20" t="s">
        <v>0</v>
      </c>
      <c r="Z2" s="19" t="s">
        <v>1</v>
      </c>
      <c r="AA2" s="21" t="s">
        <v>0</v>
      </c>
      <c r="AB2" s="20" t="s">
        <v>0</v>
      </c>
      <c r="AC2" s="19" t="s">
        <v>1</v>
      </c>
      <c r="AD2" s="21" t="s">
        <v>0</v>
      </c>
      <c r="AE2" s="20" t="s">
        <v>0</v>
      </c>
      <c r="AF2" s="19" t="s">
        <v>1</v>
      </c>
      <c r="AG2" s="21" t="s">
        <v>0</v>
      </c>
      <c r="AH2" s="20" t="s">
        <v>0</v>
      </c>
      <c r="AI2" s="19" t="s">
        <v>1</v>
      </c>
      <c r="AJ2" s="21" t="s">
        <v>0</v>
      </c>
      <c r="AK2" s="20" t="s">
        <v>0</v>
      </c>
      <c r="AL2" s="19" t="s">
        <v>1</v>
      </c>
      <c r="AM2" s="21" t="s">
        <v>0</v>
      </c>
      <c r="AN2" s="20" t="s">
        <v>0</v>
      </c>
      <c r="AO2" s="19" t="s">
        <v>1</v>
      </c>
      <c r="AP2" s="21" t="s">
        <v>0</v>
      </c>
      <c r="AQ2" s="20" t="s">
        <v>0</v>
      </c>
      <c r="AR2" s="19" t="s">
        <v>1</v>
      </c>
      <c r="AS2" s="21" t="s">
        <v>0</v>
      </c>
      <c r="AT2" s="20" t="s">
        <v>0</v>
      </c>
      <c r="AU2" s="19" t="s">
        <v>1</v>
      </c>
      <c r="AV2" s="21" t="s">
        <v>0</v>
      </c>
      <c r="AW2" s="20" t="s">
        <v>0</v>
      </c>
      <c r="AX2" s="19" t="s">
        <v>1</v>
      </c>
      <c r="AY2" s="21" t="s">
        <v>0</v>
      </c>
      <c r="AZ2" s="20" t="s">
        <v>0</v>
      </c>
      <c r="BA2" s="19" t="s">
        <v>1</v>
      </c>
      <c r="BB2" s="21" t="s">
        <v>0</v>
      </c>
      <c r="BC2" s="20" t="s">
        <v>0</v>
      </c>
      <c r="BD2" s="19" t="s">
        <v>1</v>
      </c>
      <c r="BE2" s="21" t="s">
        <v>0</v>
      </c>
      <c r="BF2" s="20" t="s">
        <v>0</v>
      </c>
      <c r="BG2" s="19" t="s">
        <v>1</v>
      </c>
      <c r="BH2" s="21" t="s">
        <v>0</v>
      </c>
      <c r="BI2" s="20" t="s">
        <v>0</v>
      </c>
      <c r="BJ2" s="19" t="s">
        <v>1</v>
      </c>
      <c r="BK2" s="21" t="s">
        <v>0</v>
      </c>
      <c r="BL2" s="20" t="s">
        <v>0</v>
      </c>
      <c r="BM2" s="19" t="s">
        <v>1</v>
      </c>
      <c r="BN2" s="21" t="s">
        <v>0</v>
      </c>
      <c r="BO2" s="20" t="s">
        <v>0</v>
      </c>
      <c r="BP2" s="19" t="s">
        <v>1</v>
      </c>
      <c r="BQ2" s="21" t="s">
        <v>0</v>
      </c>
      <c r="BR2" s="20" t="s">
        <v>0</v>
      </c>
      <c r="BS2" s="19" t="s">
        <v>1</v>
      </c>
      <c r="BT2" s="21" t="s">
        <v>0</v>
      </c>
      <c r="BU2" s="20" t="s">
        <v>0</v>
      </c>
      <c r="BV2" s="19" t="s">
        <v>1</v>
      </c>
      <c r="BW2" s="21" t="s">
        <v>0</v>
      </c>
      <c r="BX2" s="20" t="s">
        <v>0</v>
      </c>
      <c r="BY2" s="19" t="s">
        <v>1</v>
      </c>
      <c r="BZ2" s="21" t="s">
        <v>0</v>
      </c>
      <c r="CA2" s="20" t="s">
        <v>0</v>
      </c>
      <c r="CB2" s="19" t="s">
        <v>1</v>
      </c>
      <c r="CC2" s="21" t="s">
        <v>0</v>
      </c>
      <c r="CD2" s="20" t="s">
        <v>0</v>
      </c>
      <c r="CE2" s="19" t="s">
        <v>1</v>
      </c>
      <c r="CF2" s="21" t="s">
        <v>0</v>
      </c>
      <c r="CG2" s="20" t="s">
        <v>0</v>
      </c>
      <c r="CH2" s="19" t="s">
        <v>1</v>
      </c>
      <c r="CI2" s="21" t="s">
        <v>0</v>
      </c>
      <c r="CJ2" s="20" t="s">
        <v>0</v>
      </c>
      <c r="CK2" s="19" t="s">
        <v>1</v>
      </c>
      <c r="CL2" s="21" t="s">
        <v>0</v>
      </c>
      <c r="CM2" s="20" t="s">
        <v>0</v>
      </c>
      <c r="CN2" s="19" t="s">
        <v>1</v>
      </c>
      <c r="CO2" s="21" t="s">
        <v>0</v>
      </c>
      <c r="CP2" s="20" t="s">
        <v>0</v>
      </c>
      <c r="CQ2" s="19" t="s">
        <v>1</v>
      </c>
      <c r="CR2" s="21" t="s">
        <v>0</v>
      </c>
      <c r="CS2" s="20" t="s">
        <v>0</v>
      </c>
      <c r="CT2" s="19" t="s">
        <v>1</v>
      </c>
      <c r="CU2" s="21" t="s">
        <v>0</v>
      </c>
      <c r="CV2" s="20" t="s">
        <v>0</v>
      </c>
      <c r="CW2" s="19" t="s">
        <v>1</v>
      </c>
      <c r="CX2" s="21" t="s">
        <v>0</v>
      </c>
      <c r="CY2" s="20" t="s">
        <v>0</v>
      </c>
      <c r="CZ2" s="19" t="s">
        <v>1</v>
      </c>
      <c r="DA2" s="21" t="s">
        <v>0</v>
      </c>
      <c r="DB2" s="20" t="s">
        <v>0</v>
      </c>
      <c r="DC2" s="19" t="s">
        <v>1</v>
      </c>
      <c r="DD2" s="21" t="s">
        <v>0</v>
      </c>
      <c r="DE2" s="20" t="s">
        <v>0</v>
      </c>
      <c r="DF2" s="19" t="s">
        <v>1</v>
      </c>
      <c r="DG2" s="21" t="s">
        <v>0</v>
      </c>
      <c r="DH2" s="20" t="s">
        <v>0</v>
      </c>
      <c r="DI2" s="19" t="s">
        <v>1</v>
      </c>
      <c r="DJ2" s="21" t="s">
        <v>0</v>
      </c>
      <c r="DK2" s="20" t="s">
        <v>0</v>
      </c>
      <c r="DL2" s="19" t="s">
        <v>1</v>
      </c>
      <c r="DM2" s="21" t="s">
        <v>0</v>
      </c>
      <c r="DN2" s="20" t="s">
        <v>0</v>
      </c>
      <c r="DO2" s="19" t="s">
        <v>1</v>
      </c>
      <c r="DP2" s="21" t="s">
        <v>0</v>
      </c>
      <c r="DQ2" s="20" t="s">
        <v>0</v>
      </c>
      <c r="DR2" s="19" t="s">
        <v>1</v>
      </c>
      <c r="DS2" s="19" t="s">
        <v>0</v>
      </c>
      <c r="DT2" s="20" t="s">
        <v>0</v>
      </c>
    </row>
    <row r="3" spans="1:124" ht="12.75">
      <c r="A3" s="24" t="s">
        <v>108</v>
      </c>
      <c r="B3" s="4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35"/>
    </row>
    <row r="4" spans="1:125" s="58" customFormat="1" ht="53.25" customHeight="1">
      <c r="A4" s="12" t="s">
        <v>15</v>
      </c>
      <c r="B4" s="9" t="s">
        <v>93</v>
      </c>
      <c r="C4" s="49"/>
      <c r="D4" s="11" t="s">
        <v>6</v>
      </c>
      <c r="E4" s="9">
        <v>1</v>
      </c>
      <c r="F4" s="66">
        <v>95.77266</v>
      </c>
      <c r="G4" s="17">
        <f aca="true" t="shared" si="0" ref="G4:G25">F4</f>
        <v>95.77266</v>
      </c>
      <c r="H4" s="47">
        <v>1</v>
      </c>
      <c r="I4" s="32">
        <v>138.6</v>
      </c>
      <c r="J4" s="17">
        <f aca="true" t="shared" si="1" ref="J4:J11">I4</f>
        <v>138.6</v>
      </c>
      <c r="K4" s="9">
        <v>1</v>
      </c>
      <c r="L4" s="66">
        <v>105.68784</v>
      </c>
      <c r="M4" s="17">
        <f aca="true" t="shared" si="2" ref="M4:M25">L4</f>
        <v>105.68784</v>
      </c>
      <c r="N4" s="9">
        <v>1</v>
      </c>
      <c r="O4" s="66">
        <v>129.64932</v>
      </c>
      <c r="P4" s="17">
        <f aca="true" t="shared" si="3" ref="P4:P19">O4</f>
        <v>129.64932</v>
      </c>
      <c r="Q4" s="9">
        <v>1</v>
      </c>
      <c r="R4" s="66">
        <v>117.64854</v>
      </c>
      <c r="S4" s="17">
        <f aca="true" t="shared" si="4" ref="S4:S25">R4</f>
        <v>117.64854</v>
      </c>
      <c r="T4" s="9">
        <v>1</v>
      </c>
      <c r="U4" s="66">
        <v>127.83</v>
      </c>
      <c r="V4" s="17">
        <f aca="true" t="shared" si="5" ref="V4:V25">U4</f>
        <v>127.83</v>
      </c>
      <c r="W4" s="9">
        <v>1</v>
      </c>
      <c r="X4" s="66">
        <v>128.86798</v>
      </c>
      <c r="Y4" s="17">
        <f aca="true" t="shared" si="6" ref="Y4:Y17">X4</f>
        <v>128.86798</v>
      </c>
      <c r="Z4" s="9">
        <v>1</v>
      </c>
      <c r="AA4" s="66">
        <v>112.37298</v>
      </c>
      <c r="AB4" s="17">
        <f aca="true" t="shared" si="7" ref="AB4:AB25">AA4</f>
        <v>112.37298</v>
      </c>
      <c r="AC4" s="9">
        <v>1</v>
      </c>
      <c r="AD4" s="66">
        <v>149.88301</v>
      </c>
      <c r="AE4" s="17">
        <f aca="true" t="shared" si="8" ref="AE4:AE25">AD4</f>
        <v>149.88301</v>
      </c>
      <c r="AF4" s="9">
        <v>1</v>
      </c>
      <c r="AG4" s="72">
        <v>142.99068</v>
      </c>
      <c r="AH4" s="17">
        <f aca="true" t="shared" si="9" ref="AH4:AH16">AG4</f>
        <v>142.99068</v>
      </c>
      <c r="AI4" s="9">
        <v>1</v>
      </c>
      <c r="AJ4" s="66">
        <v>150.8393</v>
      </c>
      <c r="AK4" s="17">
        <f aca="true" t="shared" si="10" ref="AK4:AK25">AJ4</f>
        <v>150.8393</v>
      </c>
      <c r="AL4" s="9">
        <v>1</v>
      </c>
      <c r="AM4" s="66">
        <v>115.71804</v>
      </c>
      <c r="AN4" s="17">
        <f aca="true" t="shared" si="11" ref="AN4:AN25">AM4</f>
        <v>115.71804</v>
      </c>
      <c r="AO4" s="9">
        <v>1</v>
      </c>
      <c r="AP4" s="66">
        <v>100.6218</v>
      </c>
      <c r="AQ4" s="17">
        <f aca="true" t="shared" si="12" ref="AQ4:AQ25">AP4</f>
        <v>100.6218</v>
      </c>
      <c r="AR4" s="9">
        <v>1</v>
      </c>
      <c r="AS4" s="66">
        <v>96.47021</v>
      </c>
      <c r="AT4" s="17">
        <f aca="true" t="shared" si="13" ref="AT4:AT25">AS4</f>
        <v>96.47021</v>
      </c>
      <c r="AU4" s="9">
        <v>1</v>
      </c>
      <c r="AV4" s="66">
        <v>106.05328</v>
      </c>
      <c r="AW4" s="17">
        <f aca="true" t="shared" si="14" ref="AW4:AW25">AV4</f>
        <v>106.05328</v>
      </c>
      <c r="AX4" s="9">
        <v>1</v>
      </c>
      <c r="AY4" s="66">
        <v>135.37806</v>
      </c>
      <c r="AZ4" s="17">
        <f aca="true" t="shared" si="15" ref="AZ4:AZ25">AY4</f>
        <v>135.37806</v>
      </c>
      <c r="BA4" s="9">
        <v>1</v>
      </c>
      <c r="BB4" s="66">
        <v>88.96248</v>
      </c>
      <c r="BC4" s="17">
        <f>BB4</f>
        <v>88.96248</v>
      </c>
      <c r="BD4" s="9">
        <v>1</v>
      </c>
      <c r="BE4" s="66">
        <v>84.5477</v>
      </c>
      <c r="BF4" s="17">
        <f aca="true" t="shared" si="16" ref="BF4:BF25">BE4</f>
        <v>84.5477</v>
      </c>
      <c r="BG4" s="9">
        <v>1</v>
      </c>
      <c r="BH4" s="66">
        <v>96.39038</v>
      </c>
      <c r="BI4" s="17">
        <f aca="true" t="shared" si="17" ref="BI4:BI25">BH4</f>
        <v>96.39038</v>
      </c>
      <c r="BJ4" s="9">
        <v>1</v>
      </c>
      <c r="BK4" s="66">
        <v>104.80354</v>
      </c>
      <c r="BL4" s="17">
        <f aca="true" t="shared" si="18" ref="BL4:BL25">BK4</f>
        <v>104.80354</v>
      </c>
      <c r="BM4" s="9">
        <v>1</v>
      </c>
      <c r="BN4" s="72">
        <f>132.3</f>
        <v>132.3</v>
      </c>
      <c r="BO4" s="17">
        <f aca="true" t="shared" si="19" ref="BO4:BO25">BN4</f>
        <v>132.3</v>
      </c>
      <c r="BP4" s="9">
        <v>1</v>
      </c>
      <c r="BQ4" s="66">
        <v>95.89546</v>
      </c>
      <c r="BR4" s="17">
        <f aca="true" t="shared" si="20" ref="BR4:BR25">BQ4</f>
        <v>95.89546</v>
      </c>
      <c r="BS4" s="9">
        <v>1</v>
      </c>
      <c r="BT4" s="66">
        <v>133.99548</v>
      </c>
      <c r="BU4" s="17">
        <f aca="true" t="shared" si="21" ref="BU4:BU25">BT4</f>
        <v>133.99548</v>
      </c>
      <c r="BV4" s="9">
        <v>1</v>
      </c>
      <c r="BW4" s="66">
        <v>139.6602</v>
      </c>
      <c r="BX4" s="17">
        <f aca="true" t="shared" si="22" ref="BX4:BX19">BW4</f>
        <v>139.6602</v>
      </c>
      <c r="BY4" s="9">
        <v>1</v>
      </c>
      <c r="BZ4" s="66">
        <v>131.68119</v>
      </c>
      <c r="CA4" s="17">
        <f aca="true" t="shared" si="23" ref="CA4:CA25">BZ4</f>
        <v>131.68119</v>
      </c>
      <c r="CB4" s="9">
        <v>1</v>
      </c>
      <c r="CC4" s="66">
        <v>171.81</v>
      </c>
      <c r="CD4" s="17">
        <f aca="true" t="shared" si="24" ref="CD4:CD25">CC4</f>
        <v>171.81</v>
      </c>
      <c r="CE4" s="9">
        <v>0</v>
      </c>
      <c r="CF4" s="42">
        <f>CE4*C4</f>
        <v>0</v>
      </c>
      <c r="CG4" s="17">
        <f aca="true" t="shared" si="25" ref="CG4:CG25">CF4</f>
        <v>0</v>
      </c>
      <c r="CH4" s="9">
        <v>1</v>
      </c>
      <c r="CI4" s="66">
        <v>178.2</v>
      </c>
      <c r="CJ4" s="17">
        <f aca="true" t="shared" si="26" ref="CJ4:CJ25">CI4</f>
        <v>178.2</v>
      </c>
      <c r="CK4" s="9">
        <v>1</v>
      </c>
      <c r="CL4" s="66">
        <v>140.14608</v>
      </c>
      <c r="CM4" s="17">
        <f aca="true" t="shared" si="27" ref="CM4:CM25">CL4</f>
        <v>140.14608</v>
      </c>
      <c r="CN4" s="9">
        <v>1</v>
      </c>
      <c r="CO4" s="66">
        <v>104.71584</v>
      </c>
      <c r="CP4" s="17">
        <f aca="true" t="shared" si="28" ref="CP4:CP25">CO4</f>
        <v>104.71584</v>
      </c>
      <c r="CQ4" s="9">
        <v>1</v>
      </c>
      <c r="CR4" s="66">
        <v>136.80564</v>
      </c>
      <c r="CS4" s="17">
        <f aca="true" t="shared" si="29" ref="CS4:CS25">CR4</f>
        <v>136.80564</v>
      </c>
      <c r="CT4" s="9">
        <v>1</v>
      </c>
      <c r="CU4" s="66">
        <v>148.43976</v>
      </c>
      <c r="CV4" s="17">
        <f aca="true" t="shared" si="30" ref="CV4:CV25">CU4</f>
        <v>148.43976</v>
      </c>
      <c r="CW4" s="9">
        <v>1</v>
      </c>
      <c r="CX4" s="66">
        <v>84.00372</v>
      </c>
      <c r="CY4" s="17">
        <f aca="true" t="shared" si="31" ref="CY4:CY25">CX4</f>
        <v>84.00372</v>
      </c>
      <c r="CZ4" s="9">
        <v>1</v>
      </c>
      <c r="DA4" s="66">
        <v>77.51088</v>
      </c>
      <c r="DB4" s="17">
        <f aca="true" t="shared" si="32" ref="DB4:DB25">DA4</f>
        <v>77.51088</v>
      </c>
      <c r="DC4" s="9">
        <v>1</v>
      </c>
      <c r="DD4" s="66">
        <v>148.00477</v>
      </c>
      <c r="DE4" s="17">
        <f aca="true" t="shared" si="33" ref="DE4:DE19">DD4</f>
        <v>148.00477</v>
      </c>
      <c r="DF4" s="9">
        <v>1</v>
      </c>
      <c r="DG4" s="66">
        <v>122.02038</v>
      </c>
      <c r="DH4" s="17">
        <f aca="true" t="shared" si="34" ref="DH4:DH19">DG4</f>
        <v>122.02038</v>
      </c>
      <c r="DI4" s="9">
        <v>1</v>
      </c>
      <c r="DJ4" s="71">
        <v>94.10718</v>
      </c>
      <c r="DK4" s="17">
        <f aca="true" t="shared" si="35" ref="DK4:DK25">DJ4</f>
        <v>94.10718</v>
      </c>
      <c r="DL4" s="9">
        <v>1</v>
      </c>
      <c r="DM4" s="66">
        <v>135.1491</v>
      </c>
      <c r="DN4" s="17">
        <f aca="true" t="shared" si="36" ref="DN4:DN25">DM4</f>
        <v>135.1491</v>
      </c>
      <c r="DO4" s="9">
        <v>1</v>
      </c>
      <c r="DP4" s="66">
        <v>171.465</v>
      </c>
      <c r="DQ4" s="17">
        <f aca="true" t="shared" si="37" ref="DQ4:DQ25">DP4</f>
        <v>171.465</v>
      </c>
      <c r="DR4" s="56">
        <f aca="true" t="shared" si="38" ref="DR4:DT5">E4+H4+K4+N4+Q4+T4+W4+Z4+AC4+AF4+AI4+AL4+AO4+AR4+AU4+BA4+BD4+AX4+BG4+BJ4+BM4+BP4+BS4+BV4+BY4+CB4+CE4+CH4+CK4+CN4+CQ4+CT4+CW4+CZ4+DC4+DF4+DI4+DL4+DO4</f>
        <v>38</v>
      </c>
      <c r="DS4" s="57">
        <f t="shared" si="38"/>
        <v>4674.998479999999</v>
      </c>
      <c r="DT4" s="57">
        <f t="shared" si="38"/>
        <v>4674.998479999999</v>
      </c>
      <c r="DU4" s="59"/>
    </row>
    <row r="5" spans="1:124" s="58" customFormat="1" ht="28.5" customHeight="1">
      <c r="A5" s="12" t="s">
        <v>16</v>
      </c>
      <c r="B5" s="9" t="s">
        <v>95</v>
      </c>
      <c r="C5" s="49"/>
      <c r="D5" s="11" t="s">
        <v>6</v>
      </c>
      <c r="E5" s="9">
        <v>1</v>
      </c>
      <c r="F5" s="66">
        <v>35.2206</v>
      </c>
      <c r="G5" s="17">
        <f t="shared" si="0"/>
        <v>35.2206</v>
      </c>
      <c r="H5" s="47">
        <v>1</v>
      </c>
      <c r="I5" s="32">
        <v>24</v>
      </c>
      <c r="J5" s="17">
        <f t="shared" si="1"/>
        <v>24</v>
      </c>
      <c r="K5" s="9">
        <v>1</v>
      </c>
      <c r="L5" s="66">
        <v>45.76704</v>
      </c>
      <c r="M5" s="17">
        <f t="shared" si="2"/>
        <v>45.76704</v>
      </c>
      <c r="N5" s="9">
        <v>1</v>
      </c>
      <c r="O5" s="66">
        <f>31.9664+16.51032</f>
        <v>48.47672</v>
      </c>
      <c r="P5" s="17">
        <f t="shared" si="3"/>
        <v>48.47672</v>
      </c>
      <c r="Q5" s="9">
        <v>1</v>
      </c>
      <c r="R5" s="66">
        <v>63.61326</v>
      </c>
      <c r="S5" s="17">
        <f t="shared" si="4"/>
        <v>63.61326</v>
      </c>
      <c r="T5" s="9">
        <v>1</v>
      </c>
      <c r="U5" s="66">
        <v>51.00638</v>
      </c>
      <c r="V5" s="17">
        <f t="shared" si="5"/>
        <v>51.00638</v>
      </c>
      <c r="W5" s="9">
        <v>1</v>
      </c>
      <c r="X5" s="66">
        <v>56.492</v>
      </c>
      <c r="Y5" s="17">
        <f t="shared" si="6"/>
        <v>56.492</v>
      </c>
      <c r="Z5" s="9">
        <v>1</v>
      </c>
      <c r="AA5" s="66">
        <v>20.84214</v>
      </c>
      <c r="AB5" s="17">
        <f t="shared" si="7"/>
        <v>20.84214</v>
      </c>
      <c r="AC5" s="9">
        <v>1</v>
      </c>
      <c r="AD5" s="66">
        <v>90.3714</v>
      </c>
      <c r="AE5" s="17">
        <f t="shared" si="8"/>
        <v>90.3714</v>
      </c>
      <c r="AF5" s="9">
        <v>1</v>
      </c>
      <c r="AG5" s="66">
        <v>65.205</v>
      </c>
      <c r="AH5" s="17">
        <f t="shared" si="9"/>
        <v>65.205</v>
      </c>
      <c r="AI5" s="9">
        <v>1</v>
      </c>
      <c r="AJ5" s="66">
        <v>93.745</v>
      </c>
      <c r="AK5" s="17">
        <f t="shared" si="10"/>
        <v>93.745</v>
      </c>
      <c r="AL5" s="9">
        <v>1</v>
      </c>
      <c r="AM5" s="67">
        <v>35.61228</v>
      </c>
      <c r="AN5" s="17">
        <f t="shared" si="11"/>
        <v>35.61228</v>
      </c>
      <c r="AO5" s="9">
        <v>1</v>
      </c>
      <c r="AP5" s="66">
        <v>39.41166</v>
      </c>
      <c r="AQ5" s="17">
        <f t="shared" si="12"/>
        <v>39.41166</v>
      </c>
      <c r="AR5" s="9">
        <v>1</v>
      </c>
      <c r="AS5" s="66">
        <v>27.47856</v>
      </c>
      <c r="AT5" s="17">
        <f t="shared" si="13"/>
        <v>27.47856</v>
      </c>
      <c r="AU5" s="9">
        <v>1</v>
      </c>
      <c r="AV5" s="66">
        <v>45.924</v>
      </c>
      <c r="AW5" s="17">
        <f t="shared" si="14"/>
        <v>45.924</v>
      </c>
      <c r="AX5" s="9">
        <v>1</v>
      </c>
      <c r="AY5" s="66">
        <v>76.04328</v>
      </c>
      <c r="AZ5" s="17">
        <f t="shared" si="15"/>
        <v>76.04328</v>
      </c>
      <c r="BA5" s="9">
        <v>1</v>
      </c>
      <c r="BB5" s="66">
        <v>23.11134</v>
      </c>
      <c r="BC5" s="17">
        <f>BB5</f>
        <v>23.11134</v>
      </c>
      <c r="BD5" s="9">
        <v>1</v>
      </c>
      <c r="BE5" s="66">
        <v>24.02414</v>
      </c>
      <c r="BF5" s="17">
        <f t="shared" si="16"/>
        <v>24.02414</v>
      </c>
      <c r="BG5" s="9">
        <v>1</v>
      </c>
      <c r="BH5" s="66">
        <v>32.95426</v>
      </c>
      <c r="BI5" s="17">
        <f t="shared" si="17"/>
        <v>32.95426</v>
      </c>
      <c r="BJ5" s="9">
        <v>1</v>
      </c>
      <c r="BK5" s="66">
        <v>32.37452</v>
      </c>
      <c r="BL5" s="17">
        <f t="shared" si="18"/>
        <v>32.37452</v>
      </c>
      <c r="BM5" s="9">
        <v>1</v>
      </c>
      <c r="BN5" s="66">
        <f>50.72</f>
        <v>50.72</v>
      </c>
      <c r="BO5" s="17">
        <f t="shared" si="19"/>
        <v>50.72</v>
      </c>
      <c r="BP5" s="9">
        <v>1</v>
      </c>
      <c r="BQ5" s="66">
        <v>21.70854</v>
      </c>
      <c r="BR5" s="17">
        <f t="shared" si="20"/>
        <v>21.70854</v>
      </c>
      <c r="BS5" s="9">
        <v>1</v>
      </c>
      <c r="BT5" s="66">
        <v>72.67488</v>
      </c>
      <c r="BU5" s="17">
        <f t="shared" si="21"/>
        <v>72.67488</v>
      </c>
      <c r="BV5" s="9">
        <v>1</v>
      </c>
      <c r="BW5" s="66">
        <v>87.2913</v>
      </c>
      <c r="BX5" s="17">
        <f t="shared" si="22"/>
        <v>87.2913</v>
      </c>
      <c r="BY5" s="9">
        <v>1</v>
      </c>
      <c r="BZ5" s="66">
        <v>26.90116</v>
      </c>
      <c r="CA5" s="17">
        <f t="shared" si="23"/>
        <v>26.90116</v>
      </c>
      <c r="CB5" s="9">
        <v>1</v>
      </c>
      <c r="CC5" s="66">
        <v>111.56</v>
      </c>
      <c r="CD5" s="17">
        <f t="shared" si="24"/>
        <v>111.56</v>
      </c>
      <c r="CE5" s="9">
        <v>0</v>
      </c>
      <c r="CF5" s="42">
        <f>CE5*C5</f>
        <v>0</v>
      </c>
      <c r="CG5" s="17">
        <f t="shared" si="25"/>
        <v>0</v>
      </c>
      <c r="CH5" s="9">
        <v>1</v>
      </c>
      <c r="CI5" s="66">
        <v>67.2</v>
      </c>
      <c r="CJ5" s="17">
        <f t="shared" si="26"/>
        <v>67.2</v>
      </c>
      <c r="CK5" s="9">
        <v>1</v>
      </c>
      <c r="CL5" s="66">
        <v>74.79768</v>
      </c>
      <c r="CM5" s="17">
        <f t="shared" si="27"/>
        <v>74.79768</v>
      </c>
      <c r="CN5" s="9">
        <v>1</v>
      </c>
      <c r="CO5" s="66">
        <v>42.59724</v>
      </c>
      <c r="CP5" s="17">
        <f t="shared" si="28"/>
        <v>42.59724</v>
      </c>
      <c r="CQ5" s="9">
        <v>1</v>
      </c>
      <c r="CR5" s="66">
        <v>75.35275</v>
      </c>
      <c r="CS5" s="17">
        <f t="shared" si="29"/>
        <v>75.35275</v>
      </c>
      <c r="CT5" s="9">
        <v>1</v>
      </c>
      <c r="CU5" s="66">
        <v>77.90124</v>
      </c>
      <c r="CV5" s="17">
        <f t="shared" si="30"/>
        <v>77.90124</v>
      </c>
      <c r="CW5" s="9">
        <v>1</v>
      </c>
      <c r="CX5" s="42">
        <v>23.92704</v>
      </c>
      <c r="CY5" s="17">
        <f t="shared" si="31"/>
        <v>23.92704</v>
      </c>
      <c r="CZ5" s="9">
        <v>1</v>
      </c>
      <c r="DA5" s="66">
        <v>17.96088</v>
      </c>
      <c r="DB5" s="17">
        <f t="shared" si="32"/>
        <v>17.96088</v>
      </c>
      <c r="DC5" s="9">
        <v>1</v>
      </c>
      <c r="DD5" s="66">
        <v>49.0581</v>
      </c>
      <c r="DE5" s="17">
        <f t="shared" si="33"/>
        <v>49.0581</v>
      </c>
      <c r="DF5" s="9">
        <v>1</v>
      </c>
      <c r="DG5" s="66">
        <v>56.75</v>
      </c>
      <c r="DH5" s="17">
        <f t="shared" si="34"/>
        <v>56.75</v>
      </c>
      <c r="DI5" s="9">
        <v>1</v>
      </c>
      <c r="DJ5" s="71">
        <v>32.07948</v>
      </c>
      <c r="DK5" s="17">
        <f t="shared" si="35"/>
        <v>32.07948</v>
      </c>
      <c r="DL5" s="9">
        <v>1</v>
      </c>
      <c r="DM5" s="66">
        <v>68.77699</v>
      </c>
      <c r="DN5" s="17">
        <f t="shared" si="36"/>
        <v>68.77699</v>
      </c>
      <c r="DO5" s="9">
        <v>1</v>
      </c>
      <c r="DP5" s="66">
        <v>91.425</v>
      </c>
      <c r="DQ5" s="17">
        <f t="shared" si="37"/>
        <v>91.425</v>
      </c>
      <c r="DR5" s="56">
        <f t="shared" si="38"/>
        <v>38</v>
      </c>
      <c r="DS5" s="57">
        <f t="shared" si="38"/>
        <v>1980.3558600000001</v>
      </c>
      <c r="DT5" s="57">
        <f t="shared" si="38"/>
        <v>1980.3558600000001</v>
      </c>
    </row>
    <row r="6" spans="1:124" s="58" customFormat="1" ht="28.5" customHeight="1">
      <c r="A6" s="12" t="s">
        <v>39</v>
      </c>
      <c r="B6" s="62" t="s">
        <v>114</v>
      </c>
      <c r="C6" s="49">
        <v>3</v>
      </c>
      <c r="D6" s="12" t="s">
        <v>6</v>
      </c>
      <c r="E6" s="9">
        <v>0</v>
      </c>
      <c r="F6" s="42">
        <f>E6*C6</f>
        <v>0</v>
      </c>
      <c r="G6" s="17">
        <f t="shared" si="0"/>
        <v>0</v>
      </c>
      <c r="H6" s="47">
        <v>0</v>
      </c>
      <c r="I6" s="32">
        <f>C6*H6</f>
        <v>0</v>
      </c>
      <c r="J6" s="17">
        <f t="shared" si="1"/>
        <v>0</v>
      </c>
      <c r="K6" s="9">
        <v>0</v>
      </c>
      <c r="L6" s="42">
        <f>K6*C6</f>
        <v>0</v>
      </c>
      <c r="M6" s="17">
        <f t="shared" si="2"/>
        <v>0</v>
      </c>
      <c r="N6" s="9">
        <v>0</v>
      </c>
      <c r="O6" s="32">
        <f>I6*N6</f>
        <v>0</v>
      </c>
      <c r="P6" s="17">
        <f t="shared" si="3"/>
        <v>0</v>
      </c>
      <c r="Q6" s="9">
        <v>0</v>
      </c>
      <c r="R6" s="42">
        <f>Q6*C6</f>
        <v>0</v>
      </c>
      <c r="S6" s="17">
        <f t="shared" si="4"/>
        <v>0</v>
      </c>
      <c r="T6" s="9">
        <v>1</v>
      </c>
      <c r="U6" s="42">
        <f>T6*C6</f>
        <v>3</v>
      </c>
      <c r="V6" s="17">
        <f t="shared" si="5"/>
        <v>3</v>
      </c>
      <c r="W6" s="9">
        <v>0</v>
      </c>
      <c r="X6" s="42">
        <f>W6*C6</f>
        <v>0</v>
      </c>
      <c r="Y6" s="17">
        <f t="shared" si="6"/>
        <v>0</v>
      </c>
      <c r="Z6" s="9">
        <v>0</v>
      </c>
      <c r="AA6" s="42">
        <f>Z6*C6</f>
        <v>0</v>
      </c>
      <c r="AB6" s="17">
        <f t="shared" si="7"/>
        <v>0</v>
      </c>
      <c r="AC6" s="9">
        <v>0</v>
      </c>
      <c r="AD6" s="42">
        <f>C6*AC6</f>
        <v>0</v>
      </c>
      <c r="AE6" s="17">
        <f t="shared" si="8"/>
        <v>0</v>
      </c>
      <c r="AF6" s="9">
        <v>0</v>
      </c>
      <c r="AG6" s="42">
        <f>AF6*C6</f>
        <v>0</v>
      </c>
      <c r="AH6" s="17">
        <f t="shared" si="9"/>
        <v>0</v>
      </c>
      <c r="AI6" s="9">
        <v>0</v>
      </c>
      <c r="AJ6" s="42">
        <f>AI6*C6</f>
        <v>0</v>
      </c>
      <c r="AK6" s="17">
        <f t="shared" si="10"/>
        <v>0</v>
      </c>
      <c r="AL6" s="9">
        <v>1</v>
      </c>
      <c r="AM6" s="42">
        <f>AL6*C6</f>
        <v>3</v>
      </c>
      <c r="AN6" s="17">
        <f t="shared" si="11"/>
        <v>3</v>
      </c>
      <c r="AO6" s="9">
        <v>0</v>
      </c>
      <c r="AP6" s="42">
        <f>AO6*C6</f>
        <v>0</v>
      </c>
      <c r="AQ6" s="17">
        <f t="shared" si="12"/>
        <v>0</v>
      </c>
      <c r="AR6" s="9">
        <v>0</v>
      </c>
      <c r="AS6" s="42">
        <f>AR6*F6</f>
        <v>0</v>
      </c>
      <c r="AT6" s="17">
        <f t="shared" si="13"/>
        <v>0</v>
      </c>
      <c r="AU6" s="9">
        <v>1</v>
      </c>
      <c r="AV6" s="42">
        <v>3</v>
      </c>
      <c r="AW6" s="17">
        <f t="shared" si="14"/>
        <v>3</v>
      </c>
      <c r="AX6" s="9"/>
      <c r="AY6" s="42">
        <f>AX6*C6</f>
        <v>0</v>
      </c>
      <c r="AZ6" s="17">
        <f t="shared" si="15"/>
        <v>0</v>
      </c>
      <c r="BA6" s="9">
        <v>0</v>
      </c>
      <c r="BB6" s="42">
        <f>BA6*C6</f>
        <v>0</v>
      </c>
      <c r="BC6" s="17">
        <f>BB6</f>
        <v>0</v>
      </c>
      <c r="BD6" s="9">
        <v>1</v>
      </c>
      <c r="BE6" s="42">
        <f>BD6*C6</f>
        <v>3</v>
      </c>
      <c r="BF6" s="17">
        <f t="shared" si="16"/>
        <v>3</v>
      </c>
      <c r="BG6" s="9">
        <v>0</v>
      </c>
      <c r="BH6" s="42">
        <f>BG6*C6</f>
        <v>0</v>
      </c>
      <c r="BI6" s="17">
        <f t="shared" si="17"/>
        <v>0</v>
      </c>
      <c r="BJ6" s="9">
        <v>0</v>
      </c>
      <c r="BK6" s="42">
        <f>BJ6*C6</f>
        <v>0</v>
      </c>
      <c r="BL6" s="17">
        <f t="shared" si="18"/>
        <v>0</v>
      </c>
      <c r="BM6" s="9"/>
      <c r="BN6" s="42">
        <f>BM6*C6</f>
        <v>0</v>
      </c>
      <c r="BO6" s="17">
        <f t="shared" si="19"/>
        <v>0</v>
      </c>
      <c r="BP6" s="9">
        <v>1</v>
      </c>
      <c r="BQ6" s="42">
        <f>BP6*C6</f>
        <v>3</v>
      </c>
      <c r="BR6" s="17">
        <f t="shared" si="20"/>
        <v>3</v>
      </c>
      <c r="BS6" s="9">
        <v>1</v>
      </c>
      <c r="BT6" s="42">
        <f>BS6*C6</f>
        <v>3</v>
      </c>
      <c r="BU6" s="17">
        <f t="shared" si="21"/>
        <v>3</v>
      </c>
      <c r="BV6" s="9">
        <v>0</v>
      </c>
      <c r="BW6" s="42">
        <f>BV6*C6</f>
        <v>0</v>
      </c>
      <c r="BX6" s="17">
        <f t="shared" si="22"/>
        <v>0</v>
      </c>
      <c r="BY6" s="9">
        <v>0</v>
      </c>
      <c r="BZ6" s="42">
        <f>BY6*F6</f>
        <v>0</v>
      </c>
      <c r="CA6" s="17">
        <f t="shared" si="23"/>
        <v>0</v>
      </c>
      <c r="CB6" s="9">
        <v>1</v>
      </c>
      <c r="CC6" s="42">
        <f>CB6*C6</f>
        <v>3</v>
      </c>
      <c r="CD6" s="17">
        <f t="shared" si="24"/>
        <v>3</v>
      </c>
      <c r="CE6" s="9">
        <v>0</v>
      </c>
      <c r="CF6" s="42">
        <f>CE6*C6</f>
        <v>0</v>
      </c>
      <c r="CG6" s="17">
        <f t="shared" si="25"/>
        <v>0</v>
      </c>
      <c r="CH6" s="9">
        <v>1</v>
      </c>
      <c r="CI6" s="42">
        <v>3</v>
      </c>
      <c r="CJ6" s="17">
        <f t="shared" si="26"/>
        <v>3</v>
      </c>
      <c r="CK6" s="9">
        <v>0</v>
      </c>
      <c r="CL6" s="42">
        <f>CK6*C6</f>
        <v>0</v>
      </c>
      <c r="CM6" s="17">
        <f t="shared" si="27"/>
        <v>0</v>
      </c>
      <c r="CN6" s="9">
        <v>0</v>
      </c>
      <c r="CO6" s="42">
        <f>CN6*C6</f>
        <v>0</v>
      </c>
      <c r="CP6" s="17">
        <f t="shared" si="28"/>
        <v>0</v>
      </c>
      <c r="CQ6" s="9">
        <v>1</v>
      </c>
      <c r="CR6" s="42">
        <v>3</v>
      </c>
      <c r="CS6" s="17">
        <f t="shared" si="29"/>
        <v>3</v>
      </c>
      <c r="CT6" s="9">
        <v>1</v>
      </c>
      <c r="CU6" s="42">
        <f>CT6*C6</f>
        <v>3</v>
      </c>
      <c r="CV6" s="17">
        <f t="shared" si="30"/>
        <v>3</v>
      </c>
      <c r="CW6" s="9">
        <v>0</v>
      </c>
      <c r="CX6" s="42">
        <f>CW6*C6</f>
        <v>0</v>
      </c>
      <c r="CY6" s="17">
        <f t="shared" si="31"/>
        <v>0</v>
      </c>
      <c r="CZ6" s="9">
        <v>0</v>
      </c>
      <c r="DA6" s="42">
        <f>CZ6*C6</f>
        <v>0</v>
      </c>
      <c r="DB6" s="17">
        <f t="shared" si="32"/>
        <v>0</v>
      </c>
      <c r="DC6" s="9"/>
      <c r="DD6" s="42">
        <f>DC6*C6</f>
        <v>0</v>
      </c>
      <c r="DE6" s="17">
        <f t="shared" si="33"/>
        <v>0</v>
      </c>
      <c r="DF6" s="9">
        <v>0</v>
      </c>
      <c r="DG6" s="42">
        <f>DF6*F6</f>
        <v>0</v>
      </c>
      <c r="DH6" s="17">
        <f t="shared" si="34"/>
        <v>0</v>
      </c>
      <c r="DI6" s="9">
        <v>1</v>
      </c>
      <c r="DJ6" s="23">
        <f>DI6*C6</f>
        <v>3</v>
      </c>
      <c r="DK6" s="17">
        <f t="shared" si="35"/>
        <v>3</v>
      </c>
      <c r="DL6" s="9">
        <v>0</v>
      </c>
      <c r="DM6" s="42">
        <f>DL6*C6</f>
        <v>0</v>
      </c>
      <c r="DN6" s="17">
        <f t="shared" si="36"/>
        <v>0</v>
      </c>
      <c r="DO6" s="9">
        <v>0</v>
      </c>
      <c r="DP6" s="42">
        <f>DO6*C6</f>
        <v>0</v>
      </c>
      <c r="DQ6" s="17">
        <f t="shared" si="37"/>
        <v>0</v>
      </c>
      <c r="DR6" s="56">
        <f aca="true" t="shared" si="39" ref="DR6:DR25">E6+H6+K6+N6+Q6+T6+W6+Z6+AC6+AF6+AI6+AL6+AO6+AR6+AU6+BA6+BD6+AX6+BG6+BJ6+BM6+BP6+BS6+BV6+BY6+CB6+CE6+CH6+CK6+CN6+CQ6+CT6+CW6+CZ6+DC6+DF6+DI6+DL6+DO6</f>
        <v>11</v>
      </c>
      <c r="DS6" s="57">
        <f aca="true" t="shared" si="40" ref="DS6:DS25">F6+I6+L6+O6+R6+U6+X6+AA6+AD6+AG6+AJ6+AM6+AP6+AS6+AV6+BB6+BE6+AY6+BH6+BK6+BN6+BQ6+BT6+BW6+BZ6+CC6+CF6+CI6+CL6+CO6+CR6+CU6+CX6+DA6+DD6+DG6+DJ6+DM6+DP6</f>
        <v>33</v>
      </c>
      <c r="DT6" s="57">
        <f aca="true" t="shared" si="41" ref="DT6:DT25">G6+J6+M6+P6+S6+V6+Y6+AB6+AE6+AH6+AK6+AN6+AQ6+AT6+AW6+BC6+BF6+AZ6+BI6+BL6+BO6+BR6+BU6+BX6+CA6+CD6+CG6+CJ6+CM6+CP6+CS6+CV6+CY6+DB6+DE6+DH6+DK6+DN6+DQ6</f>
        <v>33</v>
      </c>
    </row>
    <row r="7" spans="1:124" s="58" customFormat="1" ht="28.5" customHeight="1">
      <c r="A7" s="12" t="s">
        <v>17</v>
      </c>
      <c r="B7" s="62" t="s">
        <v>115</v>
      </c>
      <c r="C7" s="49">
        <v>1</v>
      </c>
      <c r="D7" s="6" t="s">
        <v>6</v>
      </c>
      <c r="E7" s="5">
        <v>1</v>
      </c>
      <c r="F7" s="22">
        <f>E7*C7</f>
        <v>1</v>
      </c>
      <c r="G7" s="16">
        <f t="shared" si="0"/>
        <v>1</v>
      </c>
      <c r="H7" s="45">
        <v>1</v>
      </c>
      <c r="I7" s="30">
        <f>C7*H7</f>
        <v>1</v>
      </c>
      <c r="J7" s="16">
        <f t="shared" si="1"/>
        <v>1</v>
      </c>
      <c r="K7" s="5">
        <v>1</v>
      </c>
      <c r="L7" s="22">
        <f>K7*C7</f>
        <v>1</v>
      </c>
      <c r="M7" s="16">
        <f t="shared" si="2"/>
        <v>1</v>
      </c>
      <c r="N7" s="5">
        <v>1</v>
      </c>
      <c r="O7" s="30">
        <f>I7*N7</f>
        <v>1</v>
      </c>
      <c r="P7" s="16">
        <f t="shared" si="3"/>
        <v>1</v>
      </c>
      <c r="Q7" s="5">
        <v>1</v>
      </c>
      <c r="R7" s="22">
        <f>Q7*C7</f>
        <v>1</v>
      </c>
      <c r="S7" s="16">
        <f t="shared" si="4"/>
        <v>1</v>
      </c>
      <c r="T7" s="5">
        <v>1</v>
      </c>
      <c r="U7" s="33">
        <f>O7*T7</f>
        <v>1</v>
      </c>
      <c r="V7" s="16">
        <f t="shared" si="5"/>
        <v>1</v>
      </c>
      <c r="W7" s="5">
        <v>1</v>
      </c>
      <c r="X7" s="22">
        <f>W7*C7</f>
        <v>1</v>
      </c>
      <c r="Y7" s="16">
        <f t="shared" si="6"/>
        <v>1</v>
      </c>
      <c r="Z7" s="5">
        <v>1</v>
      </c>
      <c r="AA7" s="22">
        <f>Z7*C7</f>
        <v>1</v>
      </c>
      <c r="AB7" s="16">
        <f t="shared" si="7"/>
        <v>1</v>
      </c>
      <c r="AC7" s="5">
        <v>1</v>
      </c>
      <c r="AD7" s="22">
        <f>C7*AC7</f>
        <v>1</v>
      </c>
      <c r="AE7" s="16">
        <f t="shared" si="8"/>
        <v>1</v>
      </c>
      <c r="AF7" s="5">
        <v>1</v>
      </c>
      <c r="AG7" s="22">
        <f>AF7*C7</f>
        <v>1</v>
      </c>
      <c r="AH7" s="16">
        <f t="shared" si="9"/>
        <v>1</v>
      </c>
      <c r="AI7" s="5">
        <v>1</v>
      </c>
      <c r="AJ7" s="22">
        <f>AI7*C7</f>
        <v>1</v>
      </c>
      <c r="AK7" s="16">
        <f t="shared" si="10"/>
        <v>1</v>
      </c>
      <c r="AL7" s="5">
        <v>1</v>
      </c>
      <c r="AM7" s="22">
        <f>AL7*C7</f>
        <v>1</v>
      </c>
      <c r="AN7" s="16">
        <f t="shared" si="11"/>
        <v>1</v>
      </c>
      <c r="AO7" s="5">
        <v>1</v>
      </c>
      <c r="AP7" s="22">
        <f>AO7*C7</f>
        <v>1</v>
      </c>
      <c r="AQ7" s="16">
        <f t="shared" si="12"/>
        <v>1</v>
      </c>
      <c r="AR7" s="5">
        <v>1</v>
      </c>
      <c r="AS7" s="22">
        <f>AR7*F7</f>
        <v>1</v>
      </c>
      <c r="AT7" s="16">
        <f t="shared" si="13"/>
        <v>1</v>
      </c>
      <c r="AU7" s="5">
        <v>1</v>
      </c>
      <c r="AV7" s="22">
        <f>AU7*C7</f>
        <v>1</v>
      </c>
      <c r="AW7" s="16">
        <f t="shared" si="14"/>
        <v>1</v>
      </c>
      <c r="AX7" s="5">
        <v>1</v>
      </c>
      <c r="AY7" s="22">
        <f>AX7*C7</f>
        <v>1</v>
      </c>
      <c r="AZ7" s="16">
        <f t="shared" si="15"/>
        <v>1</v>
      </c>
      <c r="BA7" s="5">
        <v>1</v>
      </c>
      <c r="BB7" s="22">
        <f>BA7*C7</f>
        <v>1</v>
      </c>
      <c r="BC7" s="16">
        <f>BB7</f>
        <v>1</v>
      </c>
      <c r="BD7" s="5">
        <v>1</v>
      </c>
      <c r="BE7" s="22">
        <f>BD7*F7</f>
        <v>1</v>
      </c>
      <c r="BF7" s="16">
        <f t="shared" si="16"/>
        <v>1</v>
      </c>
      <c r="BG7" s="5">
        <v>1</v>
      </c>
      <c r="BH7" s="22">
        <f>BG7*C7</f>
        <v>1</v>
      </c>
      <c r="BI7" s="16">
        <f t="shared" si="17"/>
        <v>1</v>
      </c>
      <c r="BJ7" s="5">
        <v>1</v>
      </c>
      <c r="BK7" s="22">
        <f>BJ7*C7</f>
        <v>1</v>
      </c>
      <c r="BL7" s="16">
        <f t="shared" si="18"/>
        <v>1</v>
      </c>
      <c r="BM7" s="5">
        <v>1</v>
      </c>
      <c r="BN7" s="22">
        <f>BM7*C7</f>
        <v>1</v>
      </c>
      <c r="BO7" s="16">
        <f t="shared" si="19"/>
        <v>1</v>
      </c>
      <c r="BP7" s="5">
        <v>1</v>
      </c>
      <c r="BQ7" s="22">
        <f>BP7*C7</f>
        <v>1</v>
      </c>
      <c r="BR7" s="16">
        <f t="shared" si="20"/>
        <v>1</v>
      </c>
      <c r="BS7" s="5">
        <v>1</v>
      </c>
      <c r="BT7" s="22">
        <f>BS7*C7</f>
        <v>1</v>
      </c>
      <c r="BU7" s="16">
        <f t="shared" si="21"/>
        <v>1</v>
      </c>
      <c r="BV7" s="5">
        <v>1</v>
      </c>
      <c r="BW7" s="22">
        <f>BV7*C7</f>
        <v>1</v>
      </c>
      <c r="BX7" s="16">
        <f t="shared" si="22"/>
        <v>1</v>
      </c>
      <c r="BY7" s="5">
        <v>1</v>
      </c>
      <c r="BZ7" s="22">
        <f>BY7*F7</f>
        <v>1</v>
      </c>
      <c r="CA7" s="16">
        <f t="shared" si="23"/>
        <v>1</v>
      </c>
      <c r="CB7" s="5">
        <v>1</v>
      </c>
      <c r="CC7" s="22">
        <f>CB7*C7</f>
        <v>1</v>
      </c>
      <c r="CD7" s="16">
        <f t="shared" si="24"/>
        <v>1</v>
      </c>
      <c r="CE7" s="5">
        <v>0</v>
      </c>
      <c r="CF7" s="22">
        <f>CE7*C7</f>
        <v>0</v>
      </c>
      <c r="CG7" s="16">
        <f t="shared" si="25"/>
        <v>0</v>
      </c>
      <c r="CH7" s="5">
        <v>1</v>
      </c>
      <c r="CI7" s="22">
        <f>CH7*C7</f>
        <v>1</v>
      </c>
      <c r="CJ7" s="16">
        <f t="shared" si="26"/>
        <v>1</v>
      </c>
      <c r="CK7" s="5">
        <v>1</v>
      </c>
      <c r="CL7" s="22">
        <f>CK7*C7</f>
        <v>1</v>
      </c>
      <c r="CM7" s="16">
        <f t="shared" si="27"/>
        <v>1</v>
      </c>
      <c r="CN7" s="5">
        <v>1</v>
      </c>
      <c r="CO7" s="22">
        <f>CN7*C7</f>
        <v>1</v>
      </c>
      <c r="CP7" s="16">
        <f t="shared" si="28"/>
        <v>1</v>
      </c>
      <c r="CQ7" s="5">
        <v>1</v>
      </c>
      <c r="CR7" s="22">
        <f>CQ7*C7</f>
        <v>1</v>
      </c>
      <c r="CS7" s="16">
        <f t="shared" si="29"/>
        <v>1</v>
      </c>
      <c r="CT7" s="5">
        <v>1</v>
      </c>
      <c r="CU7" s="22">
        <f>CT7*C7</f>
        <v>1</v>
      </c>
      <c r="CV7" s="16">
        <f t="shared" si="30"/>
        <v>1</v>
      </c>
      <c r="CW7" s="5">
        <v>1</v>
      </c>
      <c r="CX7" s="22">
        <v>1</v>
      </c>
      <c r="CY7" s="16">
        <f t="shared" si="31"/>
        <v>1</v>
      </c>
      <c r="CZ7" s="5">
        <v>1</v>
      </c>
      <c r="DA7" s="22">
        <v>1</v>
      </c>
      <c r="DB7" s="16">
        <f t="shared" si="32"/>
        <v>1</v>
      </c>
      <c r="DC7" s="5">
        <v>1</v>
      </c>
      <c r="DD7" s="22">
        <f>DC7*C7</f>
        <v>1</v>
      </c>
      <c r="DE7" s="16">
        <f t="shared" si="33"/>
        <v>1</v>
      </c>
      <c r="DF7" s="5">
        <v>1</v>
      </c>
      <c r="DG7" s="22">
        <f>DF7*F7</f>
        <v>1</v>
      </c>
      <c r="DH7" s="16">
        <f t="shared" si="34"/>
        <v>1</v>
      </c>
      <c r="DI7" s="5">
        <v>1</v>
      </c>
      <c r="DJ7" s="60">
        <f>DI7*C7</f>
        <v>1</v>
      </c>
      <c r="DK7" s="16">
        <f t="shared" si="35"/>
        <v>1</v>
      </c>
      <c r="DL7" s="5">
        <v>1</v>
      </c>
      <c r="DM7" s="22">
        <f>DL7*C7</f>
        <v>1</v>
      </c>
      <c r="DN7" s="16">
        <f t="shared" si="36"/>
        <v>1</v>
      </c>
      <c r="DO7" s="5">
        <v>1</v>
      </c>
      <c r="DP7" s="22">
        <f>DO7*C7</f>
        <v>1</v>
      </c>
      <c r="DQ7" s="16">
        <f t="shared" si="37"/>
        <v>1</v>
      </c>
      <c r="DR7" s="40">
        <f t="shared" si="39"/>
        <v>38</v>
      </c>
      <c r="DS7" s="37">
        <f t="shared" si="40"/>
        <v>38</v>
      </c>
      <c r="DT7" s="37">
        <f t="shared" si="41"/>
        <v>38</v>
      </c>
    </row>
    <row r="8" spans="1:124" s="58" customFormat="1" ht="40.5" customHeight="1">
      <c r="A8" s="12" t="s">
        <v>18</v>
      </c>
      <c r="B8" s="63" t="s">
        <v>116</v>
      </c>
      <c r="C8" s="49">
        <v>1</v>
      </c>
      <c r="D8" s="6" t="s">
        <v>6</v>
      </c>
      <c r="E8" s="5">
        <v>1</v>
      </c>
      <c r="F8" s="22">
        <f>E8*C8</f>
        <v>1</v>
      </c>
      <c r="G8" s="16">
        <f t="shared" si="0"/>
        <v>1</v>
      </c>
      <c r="H8" s="45">
        <v>1</v>
      </c>
      <c r="I8" s="30">
        <f>C8*H8</f>
        <v>1</v>
      </c>
      <c r="J8" s="16">
        <f t="shared" si="1"/>
        <v>1</v>
      </c>
      <c r="K8" s="5">
        <v>1</v>
      </c>
      <c r="L8" s="22">
        <f>K8*C8</f>
        <v>1</v>
      </c>
      <c r="M8" s="16">
        <f t="shared" si="2"/>
        <v>1</v>
      </c>
      <c r="N8" s="5">
        <v>1</v>
      </c>
      <c r="O8" s="30">
        <f>I8*N8</f>
        <v>1</v>
      </c>
      <c r="P8" s="16">
        <f t="shared" si="3"/>
        <v>1</v>
      </c>
      <c r="Q8" s="5">
        <v>1</v>
      </c>
      <c r="R8" s="22">
        <f>Q8*C8</f>
        <v>1</v>
      </c>
      <c r="S8" s="16">
        <f t="shared" si="4"/>
        <v>1</v>
      </c>
      <c r="T8" s="5">
        <v>1</v>
      </c>
      <c r="U8" s="33">
        <f>O8*T8</f>
        <v>1</v>
      </c>
      <c r="V8" s="16">
        <f t="shared" si="5"/>
        <v>1</v>
      </c>
      <c r="W8" s="5">
        <v>1</v>
      </c>
      <c r="X8" s="22">
        <f>W8*C8</f>
        <v>1</v>
      </c>
      <c r="Y8" s="16">
        <f t="shared" si="6"/>
        <v>1</v>
      </c>
      <c r="Z8" s="5">
        <v>1</v>
      </c>
      <c r="AA8" s="22">
        <f>Z8*C8</f>
        <v>1</v>
      </c>
      <c r="AB8" s="16">
        <f t="shared" si="7"/>
        <v>1</v>
      </c>
      <c r="AC8" s="5">
        <v>1</v>
      </c>
      <c r="AD8" s="22">
        <f>C8*AC8</f>
        <v>1</v>
      </c>
      <c r="AE8" s="16">
        <f t="shared" si="8"/>
        <v>1</v>
      </c>
      <c r="AF8" s="5">
        <v>1</v>
      </c>
      <c r="AG8" s="22">
        <f>AF8*C8</f>
        <v>1</v>
      </c>
      <c r="AH8" s="16">
        <f t="shared" si="9"/>
        <v>1</v>
      </c>
      <c r="AI8" s="5">
        <v>1</v>
      </c>
      <c r="AJ8" s="22">
        <f>AI8*C8</f>
        <v>1</v>
      </c>
      <c r="AK8" s="16">
        <f t="shared" si="10"/>
        <v>1</v>
      </c>
      <c r="AL8" s="5">
        <v>1</v>
      </c>
      <c r="AM8" s="22">
        <f>AL8*C8</f>
        <v>1</v>
      </c>
      <c r="AN8" s="16">
        <f t="shared" si="11"/>
        <v>1</v>
      </c>
      <c r="AO8" s="5">
        <v>1</v>
      </c>
      <c r="AP8" s="22">
        <f>AO8*C8</f>
        <v>1</v>
      </c>
      <c r="AQ8" s="16">
        <f t="shared" si="12"/>
        <v>1</v>
      </c>
      <c r="AR8" s="5">
        <v>1</v>
      </c>
      <c r="AS8" s="22">
        <f>AR8*F8</f>
        <v>1</v>
      </c>
      <c r="AT8" s="16">
        <f t="shared" si="13"/>
        <v>1</v>
      </c>
      <c r="AU8" s="5">
        <v>1</v>
      </c>
      <c r="AV8" s="22">
        <f>AU8*C8</f>
        <v>1</v>
      </c>
      <c r="AW8" s="16">
        <f t="shared" si="14"/>
        <v>1</v>
      </c>
      <c r="AX8" s="5">
        <v>1</v>
      </c>
      <c r="AY8" s="22">
        <f>AX8*C8</f>
        <v>1</v>
      </c>
      <c r="AZ8" s="16">
        <f t="shared" si="15"/>
        <v>1</v>
      </c>
      <c r="BA8" s="5">
        <v>1</v>
      </c>
      <c r="BB8" s="22">
        <f>BA8*C8</f>
        <v>1</v>
      </c>
      <c r="BC8" s="16">
        <f>BB8</f>
        <v>1</v>
      </c>
      <c r="BD8" s="5">
        <v>1</v>
      </c>
      <c r="BE8" s="22">
        <f>BD8*F8</f>
        <v>1</v>
      </c>
      <c r="BF8" s="16">
        <f t="shared" si="16"/>
        <v>1</v>
      </c>
      <c r="BG8" s="5">
        <v>1</v>
      </c>
      <c r="BH8" s="22">
        <f>BG8*C8</f>
        <v>1</v>
      </c>
      <c r="BI8" s="16">
        <f t="shared" si="17"/>
        <v>1</v>
      </c>
      <c r="BJ8" s="5">
        <v>1</v>
      </c>
      <c r="BK8" s="22">
        <f>BJ8*C8</f>
        <v>1</v>
      </c>
      <c r="BL8" s="16">
        <f t="shared" si="18"/>
        <v>1</v>
      </c>
      <c r="BM8" s="5">
        <v>1</v>
      </c>
      <c r="BN8" s="22">
        <f>BM8*C8</f>
        <v>1</v>
      </c>
      <c r="BO8" s="16">
        <f t="shared" si="19"/>
        <v>1</v>
      </c>
      <c r="BP8" s="5">
        <v>1</v>
      </c>
      <c r="BQ8" s="22">
        <f>BP8*C8</f>
        <v>1</v>
      </c>
      <c r="BR8" s="16">
        <f t="shared" si="20"/>
        <v>1</v>
      </c>
      <c r="BS8" s="5">
        <v>1</v>
      </c>
      <c r="BT8" s="22">
        <f>BS8*C8</f>
        <v>1</v>
      </c>
      <c r="BU8" s="16">
        <f t="shared" si="21"/>
        <v>1</v>
      </c>
      <c r="BV8" s="5">
        <v>1</v>
      </c>
      <c r="BW8" s="22">
        <f>BV8*C8</f>
        <v>1</v>
      </c>
      <c r="BX8" s="16">
        <f t="shared" si="22"/>
        <v>1</v>
      </c>
      <c r="BY8" s="5">
        <v>1</v>
      </c>
      <c r="BZ8" s="22">
        <f>BY8*F8</f>
        <v>1</v>
      </c>
      <c r="CA8" s="16">
        <f t="shared" si="23"/>
        <v>1</v>
      </c>
      <c r="CB8" s="5">
        <v>1</v>
      </c>
      <c r="CC8" s="22">
        <f>CB8*C8</f>
        <v>1</v>
      </c>
      <c r="CD8" s="16">
        <f t="shared" si="24"/>
        <v>1</v>
      </c>
      <c r="CE8" s="5">
        <v>0</v>
      </c>
      <c r="CF8" s="22">
        <f>CE8*C8</f>
        <v>0</v>
      </c>
      <c r="CG8" s="16">
        <f t="shared" si="25"/>
        <v>0</v>
      </c>
      <c r="CH8" s="5">
        <v>1</v>
      </c>
      <c r="CI8" s="22">
        <f>CH8*C8</f>
        <v>1</v>
      </c>
      <c r="CJ8" s="16">
        <f t="shared" si="26"/>
        <v>1</v>
      </c>
      <c r="CK8" s="5">
        <v>1</v>
      </c>
      <c r="CL8" s="22">
        <f>CK8*C8</f>
        <v>1</v>
      </c>
      <c r="CM8" s="16">
        <f t="shared" si="27"/>
        <v>1</v>
      </c>
      <c r="CN8" s="5">
        <v>1</v>
      </c>
      <c r="CO8" s="22">
        <f>CN8*C8</f>
        <v>1</v>
      </c>
      <c r="CP8" s="16">
        <f t="shared" si="28"/>
        <v>1</v>
      </c>
      <c r="CQ8" s="5">
        <v>1</v>
      </c>
      <c r="CR8" s="22">
        <f>CQ8*C8</f>
        <v>1</v>
      </c>
      <c r="CS8" s="16">
        <f t="shared" si="29"/>
        <v>1</v>
      </c>
      <c r="CT8" s="5">
        <v>1</v>
      </c>
      <c r="CU8" s="22">
        <f>CT8*C8</f>
        <v>1</v>
      </c>
      <c r="CV8" s="16">
        <f t="shared" si="30"/>
        <v>1</v>
      </c>
      <c r="CW8" s="5">
        <v>1</v>
      </c>
      <c r="CX8" s="22">
        <v>1</v>
      </c>
      <c r="CY8" s="16">
        <f t="shared" si="31"/>
        <v>1</v>
      </c>
      <c r="CZ8" s="5">
        <v>1</v>
      </c>
      <c r="DA8" s="22">
        <v>1</v>
      </c>
      <c r="DB8" s="16">
        <f t="shared" si="32"/>
        <v>1</v>
      </c>
      <c r="DC8" s="5">
        <v>1</v>
      </c>
      <c r="DD8" s="22">
        <f>DC8*C8</f>
        <v>1</v>
      </c>
      <c r="DE8" s="16">
        <f t="shared" si="33"/>
        <v>1</v>
      </c>
      <c r="DF8" s="5">
        <v>1</v>
      </c>
      <c r="DG8" s="22">
        <f>DF8*F8</f>
        <v>1</v>
      </c>
      <c r="DH8" s="16">
        <f t="shared" si="34"/>
        <v>1</v>
      </c>
      <c r="DI8" s="5">
        <v>1</v>
      </c>
      <c r="DJ8" s="22">
        <f>DI8*C8</f>
        <v>1</v>
      </c>
      <c r="DK8" s="16">
        <f t="shared" si="35"/>
        <v>1</v>
      </c>
      <c r="DL8" s="5">
        <v>1</v>
      </c>
      <c r="DM8" s="22">
        <f>DL8*C8</f>
        <v>1</v>
      </c>
      <c r="DN8" s="16">
        <f t="shared" si="36"/>
        <v>1</v>
      </c>
      <c r="DO8" s="5">
        <v>1</v>
      </c>
      <c r="DP8" s="22">
        <f>DO8*C8</f>
        <v>1</v>
      </c>
      <c r="DQ8" s="16">
        <f t="shared" si="37"/>
        <v>1</v>
      </c>
      <c r="DR8" s="40">
        <f t="shared" si="39"/>
        <v>38</v>
      </c>
      <c r="DS8" s="37">
        <f t="shared" si="40"/>
        <v>38</v>
      </c>
      <c r="DT8" s="37">
        <f t="shared" si="41"/>
        <v>38</v>
      </c>
    </row>
    <row r="9" spans="1:124" s="58" customFormat="1" ht="37.5" customHeight="1">
      <c r="A9" s="12" t="s">
        <v>19</v>
      </c>
      <c r="B9" s="63" t="s">
        <v>117</v>
      </c>
      <c r="C9" s="50" t="s">
        <v>100</v>
      </c>
      <c r="D9" s="12" t="s">
        <v>41</v>
      </c>
      <c r="E9" s="9">
        <v>1</v>
      </c>
      <c r="F9" s="33">
        <v>3</v>
      </c>
      <c r="G9" s="30">
        <f t="shared" si="0"/>
        <v>3</v>
      </c>
      <c r="H9" s="46">
        <v>1</v>
      </c>
      <c r="I9" s="30">
        <v>3</v>
      </c>
      <c r="J9" s="16">
        <f t="shared" si="1"/>
        <v>3</v>
      </c>
      <c r="K9" s="9">
        <v>1</v>
      </c>
      <c r="L9" s="22">
        <v>3.6</v>
      </c>
      <c r="M9" s="30">
        <f t="shared" si="2"/>
        <v>3.6</v>
      </c>
      <c r="N9" s="9">
        <v>1</v>
      </c>
      <c r="O9" s="33">
        <v>3.6</v>
      </c>
      <c r="P9" s="30">
        <f t="shared" si="3"/>
        <v>3.6</v>
      </c>
      <c r="Q9" s="9">
        <v>1</v>
      </c>
      <c r="R9" s="33">
        <v>4.8</v>
      </c>
      <c r="S9" s="30">
        <f t="shared" si="4"/>
        <v>4.8</v>
      </c>
      <c r="T9" s="9">
        <v>1</v>
      </c>
      <c r="U9" s="33">
        <v>4.8</v>
      </c>
      <c r="V9" s="30">
        <f t="shared" si="5"/>
        <v>4.8</v>
      </c>
      <c r="W9" s="9">
        <v>1</v>
      </c>
      <c r="X9" s="33">
        <v>3.6</v>
      </c>
      <c r="Y9" s="30">
        <f t="shared" si="6"/>
        <v>3.6</v>
      </c>
      <c r="Z9" s="9">
        <v>1</v>
      </c>
      <c r="AA9" s="33">
        <v>3.6</v>
      </c>
      <c r="AB9" s="30">
        <f t="shared" si="7"/>
        <v>3.6</v>
      </c>
      <c r="AC9" s="9">
        <v>1</v>
      </c>
      <c r="AD9" s="33">
        <v>4.8</v>
      </c>
      <c r="AE9" s="30">
        <f t="shared" si="8"/>
        <v>4.8</v>
      </c>
      <c r="AF9" s="9">
        <v>1</v>
      </c>
      <c r="AG9" s="33">
        <v>4.8</v>
      </c>
      <c r="AH9" s="30">
        <f t="shared" si="9"/>
        <v>4.8</v>
      </c>
      <c r="AI9" s="9">
        <v>1</v>
      </c>
      <c r="AJ9" s="33">
        <v>4.8</v>
      </c>
      <c r="AK9" s="30">
        <f t="shared" si="10"/>
        <v>4.8</v>
      </c>
      <c r="AL9" s="9">
        <v>1</v>
      </c>
      <c r="AM9" s="33">
        <v>3.6</v>
      </c>
      <c r="AN9" s="30">
        <f t="shared" si="11"/>
        <v>3.6</v>
      </c>
      <c r="AO9" s="9">
        <v>1</v>
      </c>
      <c r="AP9" s="33">
        <v>3</v>
      </c>
      <c r="AQ9" s="30">
        <f t="shared" si="12"/>
        <v>3</v>
      </c>
      <c r="AR9" s="9">
        <v>1</v>
      </c>
      <c r="AS9" s="33">
        <v>3</v>
      </c>
      <c r="AT9" s="30">
        <f t="shared" si="13"/>
        <v>3</v>
      </c>
      <c r="AU9" s="9">
        <v>1</v>
      </c>
      <c r="AV9" s="33">
        <v>3.6</v>
      </c>
      <c r="AW9" s="30">
        <f t="shared" si="14"/>
        <v>3.6</v>
      </c>
      <c r="AX9" s="9">
        <v>1</v>
      </c>
      <c r="AY9" s="33">
        <v>4.8</v>
      </c>
      <c r="AZ9" s="30">
        <f t="shared" si="15"/>
        <v>4.8</v>
      </c>
      <c r="BA9" s="9">
        <v>1</v>
      </c>
      <c r="BB9" s="33">
        <v>3</v>
      </c>
      <c r="BC9" s="30">
        <f>BB9*BA9</f>
        <v>3</v>
      </c>
      <c r="BD9" s="9">
        <v>1</v>
      </c>
      <c r="BE9" s="33">
        <v>3</v>
      </c>
      <c r="BF9" s="30">
        <f t="shared" si="16"/>
        <v>3</v>
      </c>
      <c r="BG9" s="9">
        <v>1</v>
      </c>
      <c r="BH9" s="33">
        <v>3</v>
      </c>
      <c r="BI9" s="30">
        <f t="shared" si="17"/>
        <v>3</v>
      </c>
      <c r="BJ9" s="9">
        <v>1</v>
      </c>
      <c r="BK9" s="33">
        <v>3.6</v>
      </c>
      <c r="BL9" s="30">
        <f t="shared" si="18"/>
        <v>3.6</v>
      </c>
      <c r="BM9" s="9">
        <v>1</v>
      </c>
      <c r="BN9" s="33">
        <f>4.8-0.2</f>
        <v>4.6</v>
      </c>
      <c r="BO9" s="30">
        <f t="shared" si="19"/>
        <v>4.6</v>
      </c>
      <c r="BP9" s="9">
        <v>1</v>
      </c>
      <c r="BQ9" s="33">
        <v>3</v>
      </c>
      <c r="BR9" s="30">
        <f t="shared" si="20"/>
        <v>3</v>
      </c>
      <c r="BS9" s="9">
        <v>1</v>
      </c>
      <c r="BT9" s="33">
        <v>4.2</v>
      </c>
      <c r="BU9" s="30">
        <f t="shared" si="21"/>
        <v>4.2</v>
      </c>
      <c r="BV9" s="9">
        <v>1</v>
      </c>
      <c r="BW9" s="33">
        <v>4.8</v>
      </c>
      <c r="BX9" s="30">
        <f t="shared" si="22"/>
        <v>4.8</v>
      </c>
      <c r="BY9" s="9">
        <v>1</v>
      </c>
      <c r="BZ9" s="33">
        <v>3.6</v>
      </c>
      <c r="CA9" s="30">
        <f t="shared" si="23"/>
        <v>3.6</v>
      </c>
      <c r="CB9" s="9">
        <v>1</v>
      </c>
      <c r="CC9" s="33">
        <v>6</v>
      </c>
      <c r="CD9" s="30">
        <f t="shared" si="24"/>
        <v>6</v>
      </c>
      <c r="CE9" s="9">
        <v>0</v>
      </c>
      <c r="CF9" s="33">
        <v>0</v>
      </c>
      <c r="CG9" s="30">
        <f t="shared" si="25"/>
        <v>0</v>
      </c>
      <c r="CH9" s="9">
        <v>1</v>
      </c>
      <c r="CI9" s="41">
        <v>3.6</v>
      </c>
      <c r="CJ9" s="30">
        <f t="shared" si="26"/>
        <v>3.6</v>
      </c>
      <c r="CK9" s="9">
        <v>1</v>
      </c>
      <c r="CL9" s="33">
        <v>4.8</v>
      </c>
      <c r="CM9" s="30">
        <f t="shared" si="27"/>
        <v>4.8</v>
      </c>
      <c r="CN9" s="9">
        <v>1</v>
      </c>
      <c r="CO9" s="33">
        <v>3</v>
      </c>
      <c r="CP9" s="30">
        <f t="shared" si="28"/>
        <v>3</v>
      </c>
      <c r="CQ9" s="9">
        <v>1</v>
      </c>
      <c r="CR9" s="33">
        <v>4.8</v>
      </c>
      <c r="CS9" s="30">
        <f t="shared" si="29"/>
        <v>4.8</v>
      </c>
      <c r="CT9" s="9">
        <v>1</v>
      </c>
      <c r="CU9" s="33">
        <v>4.8</v>
      </c>
      <c r="CV9" s="30">
        <f t="shared" si="30"/>
        <v>4.8</v>
      </c>
      <c r="CW9" s="9">
        <v>1</v>
      </c>
      <c r="CX9" s="33">
        <v>3</v>
      </c>
      <c r="CY9" s="30">
        <f t="shared" si="31"/>
        <v>3</v>
      </c>
      <c r="CZ9" s="53">
        <v>1</v>
      </c>
      <c r="DA9" s="54">
        <v>3</v>
      </c>
      <c r="DB9" s="55">
        <f t="shared" si="32"/>
        <v>3</v>
      </c>
      <c r="DC9" s="9">
        <v>1</v>
      </c>
      <c r="DD9" s="33">
        <v>4.8</v>
      </c>
      <c r="DE9" s="30">
        <f t="shared" si="33"/>
        <v>4.8</v>
      </c>
      <c r="DF9" s="9">
        <v>1</v>
      </c>
      <c r="DG9" s="33">
        <v>4.8</v>
      </c>
      <c r="DH9" s="30">
        <f t="shared" si="34"/>
        <v>4.8</v>
      </c>
      <c r="DI9" s="9">
        <v>1</v>
      </c>
      <c r="DJ9" s="29">
        <v>3.6</v>
      </c>
      <c r="DK9" s="30">
        <f t="shared" si="35"/>
        <v>3.6</v>
      </c>
      <c r="DL9" s="9">
        <v>1</v>
      </c>
      <c r="DM9" s="33">
        <v>4.8</v>
      </c>
      <c r="DN9" s="30">
        <f t="shared" si="36"/>
        <v>4.8</v>
      </c>
      <c r="DO9" s="9">
        <v>1</v>
      </c>
      <c r="DP9" s="33">
        <v>4.8</v>
      </c>
      <c r="DQ9" s="30">
        <f t="shared" si="37"/>
        <v>4.8</v>
      </c>
      <c r="DR9" s="40">
        <f t="shared" si="39"/>
        <v>38</v>
      </c>
      <c r="DS9" s="37">
        <f t="shared" si="40"/>
        <v>151.00000000000003</v>
      </c>
      <c r="DT9" s="37">
        <f t="shared" si="41"/>
        <v>151.00000000000003</v>
      </c>
    </row>
    <row r="10" spans="1:124" s="58" customFormat="1" ht="28.5" customHeight="1">
      <c r="A10" s="12" t="s">
        <v>20</v>
      </c>
      <c r="B10" s="9" t="s">
        <v>118</v>
      </c>
      <c r="C10" s="49">
        <v>0.1</v>
      </c>
      <c r="D10" s="6" t="s">
        <v>6</v>
      </c>
      <c r="E10" s="5">
        <v>1</v>
      </c>
      <c r="F10" s="22">
        <f>E10*C10</f>
        <v>0.1</v>
      </c>
      <c r="G10" s="16">
        <f t="shared" si="0"/>
        <v>0.1</v>
      </c>
      <c r="H10" s="45">
        <v>1</v>
      </c>
      <c r="I10" s="30">
        <f>C10*H10</f>
        <v>0.1</v>
      </c>
      <c r="J10" s="16">
        <f t="shared" si="1"/>
        <v>0.1</v>
      </c>
      <c r="K10" s="5">
        <v>1</v>
      </c>
      <c r="L10" s="22">
        <f>K10*C10</f>
        <v>0.1</v>
      </c>
      <c r="M10" s="16">
        <f t="shared" si="2"/>
        <v>0.1</v>
      </c>
      <c r="N10" s="5">
        <v>1</v>
      </c>
      <c r="O10" s="30">
        <f>I10*N10</f>
        <v>0.1</v>
      </c>
      <c r="P10" s="16">
        <f t="shared" si="3"/>
        <v>0.1</v>
      </c>
      <c r="Q10" s="5">
        <v>1</v>
      </c>
      <c r="R10" s="22">
        <f>Q10*C10</f>
        <v>0.1</v>
      </c>
      <c r="S10" s="16">
        <f t="shared" si="4"/>
        <v>0.1</v>
      </c>
      <c r="T10" s="5">
        <v>1</v>
      </c>
      <c r="U10" s="33">
        <f>O10*T10</f>
        <v>0.1</v>
      </c>
      <c r="V10" s="16">
        <f t="shared" si="5"/>
        <v>0.1</v>
      </c>
      <c r="W10" s="5">
        <v>1</v>
      </c>
      <c r="X10" s="22">
        <f>W10*C10</f>
        <v>0.1</v>
      </c>
      <c r="Y10" s="16">
        <f t="shared" si="6"/>
        <v>0.1</v>
      </c>
      <c r="Z10" s="5">
        <v>1</v>
      </c>
      <c r="AA10" s="22">
        <f>Z10*C10</f>
        <v>0.1</v>
      </c>
      <c r="AB10" s="16">
        <f t="shared" si="7"/>
        <v>0.1</v>
      </c>
      <c r="AC10" s="5">
        <v>1</v>
      </c>
      <c r="AD10" s="22">
        <f>C10*AC10</f>
        <v>0.1</v>
      </c>
      <c r="AE10" s="16">
        <f t="shared" si="8"/>
        <v>0.1</v>
      </c>
      <c r="AF10" s="5">
        <v>1</v>
      </c>
      <c r="AG10" s="22">
        <f>AF10*C10</f>
        <v>0.1</v>
      </c>
      <c r="AH10" s="16">
        <f t="shared" si="9"/>
        <v>0.1</v>
      </c>
      <c r="AI10" s="5">
        <v>1</v>
      </c>
      <c r="AJ10" s="22">
        <f>AI10*C10</f>
        <v>0.1</v>
      </c>
      <c r="AK10" s="16">
        <f t="shared" si="10"/>
        <v>0.1</v>
      </c>
      <c r="AL10" s="5">
        <v>1</v>
      </c>
      <c r="AM10" s="22">
        <f>AL10*C10</f>
        <v>0.1</v>
      </c>
      <c r="AN10" s="16">
        <f t="shared" si="11"/>
        <v>0.1</v>
      </c>
      <c r="AO10" s="5">
        <v>1</v>
      </c>
      <c r="AP10" s="22">
        <f>AO10*C10</f>
        <v>0.1</v>
      </c>
      <c r="AQ10" s="16">
        <f t="shared" si="12"/>
        <v>0.1</v>
      </c>
      <c r="AR10" s="5">
        <v>1</v>
      </c>
      <c r="AS10" s="22">
        <f>AR10*F10</f>
        <v>0.1</v>
      </c>
      <c r="AT10" s="16">
        <f t="shared" si="13"/>
        <v>0.1</v>
      </c>
      <c r="AU10" s="5">
        <v>1</v>
      </c>
      <c r="AV10" s="22">
        <f>AU10*C10</f>
        <v>0.1</v>
      </c>
      <c r="AW10" s="16">
        <f t="shared" si="14"/>
        <v>0.1</v>
      </c>
      <c r="AX10" s="5">
        <v>1</v>
      </c>
      <c r="AY10" s="22">
        <f>AX10*C10</f>
        <v>0.1</v>
      </c>
      <c r="AZ10" s="16">
        <f t="shared" si="15"/>
        <v>0.1</v>
      </c>
      <c r="BA10" s="5">
        <v>1</v>
      </c>
      <c r="BB10" s="22">
        <f>BA10*C10</f>
        <v>0.1</v>
      </c>
      <c r="BC10" s="16">
        <f>BB10</f>
        <v>0.1</v>
      </c>
      <c r="BD10" s="5">
        <v>1</v>
      </c>
      <c r="BE10" s="22">
        <f>BD10*F10</f>
        <v>0.1</v>
      </c>
      <c r="BF10" s="16">
        <f t="shared" si="16"/>
        <v>0.1</v>
      </c>
      <c r="BG10" s="5">
        <v>1</v>
      </c>
      <c r="BH10" s="22">
        <f>BG10*C10</f>
        <v>0.1</v>
      </c>
      <c r="BI10" s="16">
        <f t="shared" si="17"/>
        <v>0.1</v>
      </c>
      <c r="BJ10" s="5">
        <v>1</v>
      </c>
      <c r="BK10" s="22">
        <f>BJ10*C10</f>
        <v>0.1</v>
      </c>
      <c r="BL10" s="16">
        <f t="shared" si="18"/>
        <v>0.1</v>
      </c>
      <c r="BM10" s="5">
        <v>1</v>
      </c>
      <c r="BN10" s="22">
        <f>BM10*C10</f>
        <v>0.1</v>
      </c>
      <c r="BO10" s="16">
        <f t="shared" si="19"/>
        <v>0.1</v>
      </c>
      <c r="BP10" s="5">
        <v>1</v>
      </c>
      <c r="BQ10" s="22">
        <f>BP10*C10</f>
        <v>0.1</v>
      </c>
      <c r="BR10" s="16">
        <f t="shared" si="20"/>
        <v>0.1</v>
      </c>
      <c r="BS10" s="5">
        <v>1</v>
      </c>
      <c r="BT10" s="22">
        <f>BS10*C10</f>
        <v>0.1</v>
      </c>
      <c r="BU10" s="16">
        <f t="shared" si="21"/>
        <v>0.1</v>
      </c>
      <c r="BV10" s="5">
        <v>1</v>
      </c>
      <c r="BW10" s="22">
        <f>BV10*C10</f>
        <v>0.1</v>
      </c>
      <c r="BX10" s="16">
        <f t="shared" si="22"/>
        <v>0.1</v>
      </c>
      <c r="BY10" s="5">
        <v>1</v>
      </c>
      <c r="BZ10" s="22">
        <f>BY10*F10</f>
        <v>0.1</v>
      </c>
      <c r="CA10" s="16">
        <f t="shared" si="23"/>
        <v>0.1</v>
      </c>
      <c r="CB10" s="5">
        <v>1</v>
      </c>
      <c r="CC10" s="22">
        <f>CB10*C10</f>
        <v>0.1</v>
      </c>
      <c r="CD10" s="16">
        <f t="shared" si="24"/>
        <v>0.1</v>
      </c>
      <c r="CE10" s="5">
        <v>0</v>
      </c>
      <c r="CF10" s="22">
        <f>CE10*C10</f>
        <v>0</v>
      </c>
      <c r="CG10" s="16">
        <f t="shared" si="25"/>
        <v>0</v>
      </c>
      <c r="CH10" s="5">
        <v>1</v>
      </c>
      <c r="CI10" s="22">
        <f>CH10*C10</f>
        <v>0.1</v>
      </c>
      <c r="CJ10" s="16">
        <f t="shared" si="26"/>
        <v>0.1</v>
      </c>
      <c r="CK10" s="5">
        <v>1</v>
      </c>
      <c r="CL10" s="22">
        <f>CK10*C10</f>
        <v>0.1</v>
      </c>
      <c r="CM10" s="16">
        <f t="shared" si="27"/>
        <v>0.1</v>
      </c>
      <c r="CN10" s="5">
        <v>1</v>
      </c>
      <c r="CO10" s="22">
        <f>CN10*C10</f>
        <v>0.1</v>
      </c>
      <c r="CP10" s="16">
        <f t="shared" si="28"/>
        <v>0.1</v>
      </c>
      <c r="CQ10" s="5">
        <v>1</v>
      </c>
      <c r="CR10" s="22">
        <f>CQ10*C10</f>
        <v>0.1</v>
      </c>
      <c r="CS10" s="16">
        <f t="shared" si="29"/>
        <v>0.1</v>
      </c>
      <c r="CT10" s="5">
        <v>1</v>
      </c>
      <c r="CU10" s="22">
        <f>CT10*C10</f>
        <v>0.1</v>
      </c>
      <c r="CV10" s="16">
        <f t="shared" si="30"/>
        <v>0.1</v>
      </c>
      <c r="CW10" s="5">
        <v>1</v>
      </c>
      <c r="CX10" s="22">
        <f>CW10*C10</f>
        <v>0.1</v>
      </c>
      <c r="CY10" s="16">
        <f t="shared" si="31"/>
        <v>0.1</v>
      </c>
      <c r="CZ10" s="5">
        <v>1</v>
      </c>
      <c r="DA10" s="22">
        <f>CZ10*C10</f>
        <v>0.1</v>
      </c>
      <c r="DB10" s="16">
        <f t="shared" si="32"/>
        <v>0.1</v>
      </c>
      <c r="DC10" s="5">
        <v>1</v>
      </c>
      <c r="DD10" s="22">
        <f>DC10*C10</f>
        <v>0.1</v>
      </c>
      <c r="DE10" s="16">
        <f t="shared" si="33"/>
        <v>0.1</v>
      </c>
      <c r="DF10" s="5">
        <v>1</v>
      </c>
      <c r="DG10" s="22">
        <f>DF10*F10</f>
        <v>0.1</v>
      </c>
      <c r="DH10" s="16">
        <f t="shared" si="34"/>
        <v>0.1</v>
      </c>
      <c r="DI10" s="5">
        <v>1</v>
      </c>
      <c r="DJ10" s="60">
        <f>DI10*C10</f>
        <v>0.1</v>
      </c>
      <c r="DK10" s="16">
        <f t="shared" si="35"/>
        <v>0.1</v>
      </c>
      <c r="DL10" s="5">
        <v>1</v>
      </c>
      <c r="DM10" s="22">
        <f>DL10*C10</f>
        <v>0.1</v>
      </c>
      <c r="DN10" s="16">
        <f t="shared" si="36"/>
        <v>0.1</v>
      </c>
      <c r="DO10" s="5">
        <v>1</v>
      </c>
      <c r="DP10" s="22">
        <f>DO10*C10</f>
        <v>0.1</v>
      </c>
      <c r="DQ10" s="16">
        <f t="shared" si="37"/>
        <v>0.1</v>
      </c>
      <c r="DR10" s="40">
        <f t="shared" si="39"/>
        <v>38</v>
      </c>
      <c r="DS10" s="37">
        <f t="shared" si="40"/>
        <v>3.800000000000002</v>
      </c>
      <c r="DT10" s="37">
        <f t="shared" si="41"/>
        <v>3.800000000000002</v>
      </c>
    </row>
    <row r="11" spans="1:124" s="58" customFormat="1" ht="28.5" customHeight="1">
      <c r="A11" s="12" t="s">
        <v>21</v>
      </c>
      <c r="B11" s="9" t="s">
        <v>24</v>
      </c>
      <c r="C11" s="49">
        <v>1</v>
      </c>
      <c r="D11" s="6" t="s">
        <v>6</v>
      </c>
      <c r="E11" s="5">
        <v>1</v>
      </c>
      <c r="F11" s="22">
        <f>E11*C11</f>
        <v>1</v>
      </c>
      <c r="G11" s="16">
        <f t="shared" si="0"/>
        <v>1</v>
      </c>
      <c r="H11" s="45">
        <v>1</v>
      </c>
      <c r="I11" s="30">
        <f>C11*H11-0.2</f>
        <v>0.8</v>
      </c>
      <c r="J11" s="16">
        <f t="shared" si="1"/>
        <v>0.8</v>
      </c>
      <c r="K11" s="5">
        <v>1</v>
      </c>
      <c r="L11" s="22">
        <f>K11*C11</f>
        <v>1</v>
      </c>
      <c r="M11" s="16">
        <f t="shared" si="2"/>
        <v>1</v>
      </c>
      <c r="N11" s="5">
        <v>1</v>
      </c>
      <c r="O11" s="30">
        <f>C11*1</f>
        <v>1</v>
      </c>
      <c r="P11" s="16">
        <f t="shared" si="3"/>
        <v>1</v>
      </c>
      <c r="Q11" s="5">
        <v>1</v>
      </c>
      <c r="R11" s="22">
        <f>Q11*C11</f>
        <v>1</v>
      </c>
      <c r="S11" s="16">
        <f t="shared" si="4"/>
        <v>1</v>
      </c>
      <c r="T11" s="5">
        <v>1</v>
      </c>
      <c r="U11" s="33">
        <f>O11*T11</f>
        <v>1</v>
      </c>
      <c r="V11" s="16">
        <f t="shared" si="5"/>
        <v>1</v>
      </c>
      <c r="W11" s="5">
        <v>1</v>
      </c>
      <c r="X11" s="22">
        <f>W11*C11</f>
        <v>1</v>
      </c>
      <c r="Y11" s="16">
        <f t="shared" si="6"/>
        <v>1</v>
      </c>
      <c r="Z11" s="5">
        <v>1</v>
      </c>
      <c r="AA11" s="22">
        <f>Z11*C11</f>
        <v>1</v>
      </c>
      <c r="AB11" s="16">
        <f t="shared" si="7"/>
        <v>1</v>
      </c>
      <c r="AC11" s="5">
        <v>1</v>
      </c>
      <c r="AD11" s="22">
        <f>C11*AC11</f>
        <v>1</v>
      </c>
      <c r="AE11" s="16">
        <f t="shared" si="8"/>
        <v>1</v>
      </c>
      <c r="AF11" s="5">
        <v>1</v>
      </c>
      <c r="AG11" s="22">
        <f>AF11*C11</f>
        <v>1</v>
      </c>
      <c r="AH11" s="16">
        <f t="shared" si="9"/>
        <v>1</v>
      </c>
      <c r="AI11" s="5">
        <v>1</v>
      </c>
      <c r="AJ11" s="22">
        <f>AI11*C11</f>
        <v>1</v>
      </c>
      <c r="AK11" s="16">
        <f t="shared" si="10"/>
        <v>1</v>
      </c>
      <c r="AL11" s="5">
        <v>1</v>
      </c>
      <c r="AM11" s="22">
        <f>AL11*C11</f>
        <v>1</v>
      </c>
      <c r="AN11" s="16">
        <f t="shared" si="11"/>
        <v>1</v>
      </c>
      <c r="AO11" s="5">
        <v>1</v>
      </c>
      <c r="AP11" s="22">
        <f>AO11*C11</f>
        <v>1</v>
      </c>
      <c r="AQ11" s="16">
        <f t="shared" si="12"/>
        <v>1</v>
      </c>
      <c r="AR11" s="5">
        <v>1</v>
      </c>
      <c r="AS11" s="22">
        <f>AR11*F11-0.2</f>
        <v>0.8</v>
      </c>
      <c r="AT11" s="16">
        <f t="shared" si="13"/>
        <v>0.8</v>
      </c>
      <c r="AU11" s="5">
        <v>1</v>
      </c>
      <c r="AV11" s="22">
        <f>AU11*C11</f>
        <v>1</v>
      </c>
      <c r="AW11" s="16">
        <f t="shared" si="14"/>
        <v>1</v>
      </c>
      <c r="AX11" s="5">
        <v>1</v>
      </c>
      <c r="AY11" s="22">
        <f>AX11*C11</f>
        <v>1</v>
      </c>
      <c r="AZ11" s="16">
        <f t="shared" si="15"/>
        <v>1</v>
      </c>
      <c r="BA11" s="5">
        <v>1</v>
      </c>
      <c r="BB11" s="22">
        <f>BA11*C11-0.2</f>
        <v>0.8</v>
      </c>
      <c r="BC11" s="16">
        <f>BB11</f>
        <v>0.8</v>
      </c>
      <c r="BD11" s="5">
        <v>1</v>
      </c>
      <c r="BE11" s="22">
        <f>BD11*F11-0.2</f>
        <v>0.8</v>
      </c>
      <c r="BF11" s="16">
        <f t="shared" si="16"/>
        <v>0.8</v>
      </c>
      <c r="BG11" s="5">
        <v>1</v>
      </c>
      <c r="BH11" s="22">
        <f>BG11*C11-0.2</f>
        <v>0.8</v>
      </c>
      <c r="BI11" s="16">
        <f t="shared" si="17"/>
        <v>0.8</v>
      </c>
      <c r="BJ11" s="5">
        <v>1</v>
      </c>
      <c r="BK11" s="22">
        <f>BJ11*C11</f>
        <v>1</v>
      </c>
      <c r="BL11" s="16">
        <f t="shared" si="18"/>
        <v>1</v>
      </c>
      <c r="BM11" s="5">
        <v>1</v>
      </c>
      <c r="BN11" s="22">
        <f>BM11*C11</f>
        <v>1</v>
      </c>
      <c r="BO11" s="16">
        <f t="shared" si="19"/>
        <v>1</v>
      </c>
      <c r="BP11" s="5">
        <v>1</v>
      </c>
      <c r="BQ11" s="22">
        <f>BP11*C11-0.2</f>
        <v>0.8</v>
      </c>
      <c r="BR11" s="16">
        <f t="shared" si="20"/>
        <v>0.8</v>
      </c>
      <c r="BS11" s="5">
        <v>1</v>
      </c>
      <c r="BT11" s="22">
        <f>BS11*C11</f>
        <v>1</v>
      </c>
      <c r="BU11" s="16">
        <f t="shared" si="21"/>
        <v>1</v>
      </c>
      <c r="BV11" s="5">
        <v>1</v>
      </c>
      <c r="BW11" s="22">
        <f>BV11*C11</f>
        <v>1</v>
      </c>
      <c r="BX11" s="16">
        <f t="shared" si="22"/>
        <v>1</v>
      </c>
      <c r="BY11" s="5">
        <v>1</v>
      </c>
      <c r="BZ11" s="22">
        <f>BY11*F11</f>
        <v>1</v>
      </c>
      <c r="CA11" s="16">
        <f t="shared" si="23"/>
        <v>1</v>
      </c>
      <c r="CB11" s="5">
        <v>1</v>
      </c>
      <c r="CC11" s="22">
        <f>CB11*C11</f>
        <v>1</v>
      </c>
      <c r="CD11" s="16">
        <f t="shared" si="24"/>
        <v>1</v>
      </c>
      <c r="CE11" s="5">
        <v>0</v>
      </c>
      <c r="CF11" s="22">
        <f>CE11*C11</f>
        <v>0</v>
      </c>
      <c r="CG11" s="16">
        <f t="shared" si="25"/>
        <v>0</v>
      </c>
      <c r="CH11" s="5">
        <v>1</v>
      </c>
      <c r="CI11" s="22">
        <f>CH11*C11</f>
        <v>1</v>
      </c>
      <c r="CJ11" s="16">
        <f t="shared" si="26"/>
        <v>1</v>
      </c>
      <c r="CK11" s="5">
        <v>1</v>
      </c>
      <c r="CL11" s="22">
        <f>CK11*C11</f>
        <v>1</v>
      </c>
      <c r="CM11" s="16">
        <f t="shared" si="27"/>
        <v>1</v>
      </c>
      <c r="CN11" s="5">
        <v>1</v>
      </c>
      <c r="CO11" s="22">
        <f>CN11*C11-0.2</f>
        <v>0.8</v>
      </c>
      <c r="CP11" s="16">
        <f t="shared" si="28"/>
        <v>0.8</v>
      </c>
      <c r="CQ11" s="5">
        <v>1</v>
      </c>
      <c r="CR11" s="22">
        <f>CQ11*C11</f>
        <v>1</v>
      </c>
      <c r="CS11" s="16">
        <f t="shared" si="29"/>
        <v>1</v>
      </c>
      <c r="CT11" s="5">
        <v>1</v>
      </c>
      <c r="CU11" s="22">
        <f>CT11*C11</f>
        <v>1</v>
      </c>
      <c r="CV11" s="16">
        <f t="shared" si="30"/>
        <v>1</v>
      </c>
      <c r="CW11" s="5">
        <v>1</v>
      </c>
      <c r="CX11" s="22">
        <f>1-0.2</f>
        <v>0.8</v>
      </c>
      <c r="CY11" s="16">
        <f t="shared" si="31"/>
        <v>0.8</v>
      </c>
      <c r="CZ11" s="5">
        <v>1</v>
      </c>
      <c r="DA11" s="22">
        <f>1-0.2</f>
        <v>0.8</v>
      </c>
      <c r="DB11" s="16">
        <f t="shared" si="32"/>
        <v>0.8</v>
      </c>
      <c r="DC11" s="5">
        <v>1</v>
      </c>
      <c r="DD11" s="22">
        <f>DC11*C11</f>
        <v>1</v>
      </c>
      <c r="DE11" s="16">
        <f t="shared" si="33"/>
        <v>1</v>
      </c>
      <c r="DF11" s="5">
        <v>1</v>
      </c>
      <c r="DG11" s="22">
        <f>DF11*F11</f>
        <v>1</v>
      </c>
      <c r="DH11" s="16">
        <f t="shared" si="34"/>
        <v>1</v>
      </c>
      <c r="DI11" s="5">
        <v>1</v>
      </c>
      <c r="DJ11" s="22">
        <f>DI11*C11</f>
        <v>1</v>
      </c>
      <c r="DK11" s="16">
        <f t="shared" si="35"/>
        <v>1</v>
      </c>
      <c r="DL11" s="5">
        <v>1</v>
      </c>
      <c r="DM11" s="22">
        <f>DL11*C11</f>
        <v>1</v>
      </c>
      <c r="DN11" s="16">
        <f t="shared" si="36"/>
        <v>1</v>
      </c>
      <c r="DO11" s="5">
        <v>1</v>
      </c>
      <c r="DP11" s="22">
        <f>DO11*C11</f>
        <v>1</v>
      </c>
      <c r="DQ11" s="16">
        <f t="shared" si="37"/>
        <v>1</v>
      </c>
      <c r="DR11" s="40">
        <f t="shared" si="39"/>
        <v>38</v>
      </c>
      <c r="DS11" s="37">
        <f t="shared" si="40"/>
        <v>36.2</v>
      </c>
      <c r="DT11" s="37">
        <f t="shared" si="41"/>
        <v>36.2</v>
      </c>
    </row>
    <row r="12" spans="1:124" s="58" customFormat="1" ht="28.5" customHeight="1">
      <c r="A12" s="12" t="s">
        <v>22</v>
      </c>
      <c r="B12" s="64" t="s">
        <v>119</v>
      </c>
      <c r="C12" s="49" t="s">
        <v>101</v>
      </c>
      <c r="D12" s="12" t="s">
        <v>96</v>
      </c>
      <c r="E12" s="9">
        <v>1</v>
      </c>
      <c r="F12" s="41">
        <v>9</v>
      </c>
      <c r="G12" s="32">
        <f t="shared" si="0"/>
        <v>9</v>
      </c>
      <c r="H12" s="48">
        <v>1</v>
      </c>
      <c r="I12" s="32">
        <v>9</v>
      </c>
      <c r="J12" s="17">
        <f>+I12</f>
        <v>9</v>
      </c>
      <c r="K12" s="9">
        <v>1</v>
      </c>
      <c r="L12" s="42">
        <v>12</v>
      </c>
      <c r="M12" s="32">
        <f t="shared" si="2"/>
        <v>12</v>
      </c>
      <c r="N12" s="9">
        <v>1</v>
      </c>
      <c r="O12" s="41">
        <v>12</v>
      </c>
      <c r="P12" s="32">
        <f t="shared" si="3"/>
        <v>12</v>
      </c>
      <c r="Q12" s="9">
        <v>1</v>
      </c>
      <c r="R12" s="41">
        <v>15</v>
      </c>
      <c r="S12" s="32">
        <f t="shared" si="4"/>
        <v>15</v>
      </c>
      <c r="T12" s="9">
        <v>1</v>
      </c>
      <c r="U12" s="41">
        <v>6</v>
      </c>
      <c r="V12" s="32">
        <f t="shared" si="5"/>
        <v>6</v>
      </c>
      <c r="W12" s="9">
        <v>1</v>
      </c>
      <c r="X12" s="41">
        <v>12</v>
      </c>
      <c r="Y12" s="32">
        <f t="shared" si="6"/>
        <v>12</v>
      </c>
      <c r="Z12" s="9">
        <v>1</v>
      </c>
      <c r="AA12" s="41">
        <v>12</v>
      </c>
      <c r="AB12" s="32">
        <f t="shared" si="7"/>
        <v>12</v>
      </c>
      <c r="AC12" s="9">
        <v>1</v>
      </c>
      <c r="AD12" s="41">
        <v>9</v>
      </c>
      <c r="AE12" s="32">
        <f t="shared" si="8"/>
        <v>9</v>
      </c>
      <c r="AF12" s="9">
        <v>1</v>
      </c>
      <c r="AG12" s="41">
        <v>15</v>
      </c>
      <c r="AH12" s="32">
        <f t="shared" si="9"/>
        <v>15</v>
      </c>
      <c r="AI12" s="9">
        <v>1</v>
      </c>
      <c r="AJ12" s="68">
        <v>14.25</v>
      </c>
      <c r="AK12" s="32">
        <f t="shared" si="10"/>
        <v>14.25</v>
      </c>
      <c r="AL12" s="9">
        <v>1</v>
      </c>
      <c r="AM12" s="41">
        <v>12</v>
      </c>
      <c r="AN12" s="32">
        <f t="shared" si="11"/>
        <v>12</v>
      </c>
      <c r="AO12" s="9">
        <v>1</v>
      </c>
      <c r="AP12" s="41">
        <v>9</v>
      </c>
      <c r="AQ12" s="32">
        <f t="shared" si="12"/>
        <v>9</v>
      </c>
      <c r="AR12" s="9">
        <v>1</v>
      </c>
      <c r="AS12" s="41">
        <v>9</v>
      </c>
      <c r="AT12" s="32">
        <f t="shared" si="13"/>
        <v>9</v>
      </c>
      <c r="AU12" s="9">
        <v>1</v>
      </c>
      <c r="AV12" s="41">
        <v>12</v>
      </c>
      <c r="AW12" s="32">
        <f t="shared" si="14"/>
        <v>12</v>
      </c>
      <c r="AX12" s="9">
        <v>1</v>
      </c>
      <c r="AY12" s="41">
        <v>15</v>
      </c>
      <c r="AZ12" s="32">
        <f t="shared" si="15"/>
        <v>15</v>
      </c>
      <c r="BA12" s="9">
        <v>1</v>
      </c>
      <c r="BB12" s="41">
        <v>9</v>
      </c>
      <c r="BC12" s="32">
        <f>BB12</f>
        <v>9</v>
      </c>
      <c r="BD12" s="9">
        <v>1</v>
      </c>
      <c r="BE12" s="41">
        <v>9</v>
      </c>
      <c r="BF12" s="32">
        <f t="shared" si="16"/>
        <v>9</v>
      </c>
      <c r="BG12" s="9">
        <v>1</v>
      </c>
      <c r="BH12" s="41">
        <v>9</v>
      </c>
      <c r="BI12" s="32">
        <f t="shared" si="17"/>
        <v>9</v>
      </c>
      <c r="BJ12" s="9">
        <v>1</v>
      </c>
      <c r="BK12" s="41">
        <v>12</v>
      </c>
      <c r="BL12" s="32">
        <f t="shared" si="18"/>
        <v>12</v>
      </c>
      <c r="BM12" s="9">
        <v>1</v>
      </c>
      <c r="BN12" s="41">
        <v>15</v>
      </c>
      <c r="BO12" s="32">
        <f t="shared" si="19"/>
        <v>15</v>
      </c>
      <c r="BP12" s="9">
        <v>1</v>
      </c>
      <c r="BQ12" s="41">
        <v>9</v>
      </c>
      <c r="BR12" s="32">
        <f t="shared" si="20"/>
        <v>9</v>
      </c>
      <c r="BS12" s="9">
        <v>1</v>
      </c>
      <c r="BT12" s="41">
        <v>15</v>
      </c>
      <c r="BU12" s="32">
        <f t="shared" si="21"/>
        <v>15</v>
      </c>
      <c r="BV12" s="9">
        <v>1</v>
      </c>
      <c r="BW12" s="41">
        <v>15</v>
      </c>
      <c r="BX12" s="32">
        <f t="shared" si="22"/>
        <v>15</v>
      </c>
      <c r="BY12" s="9">
        <v>1</v>
      </c>
      <c r="BZ12" s="41">
        <v>12</v>
      </c>
      <c r="CA12" s="32">
        <f t="shared" si="23"/>
        <v>12</v>
      </c>
      <c r="CB12" s="9">
        <v>1</v>
      </c>
      <c r="CC12" s="41">
        <v>15</v>
      </c>
      <c r="CD12" s="32">
        <f t="shared" si="24"/>
        <v>15</v>
      </c>
      <c r="CE12" s="9">
        <v>0</v>
      </c>
      <c r="CF12" s="41">
        <v>0</v>
      </c>
      <c r="CG12" s="32">
        <f t="shared" si="25"/>
        <v>0</v>
      </c>
      <c r="CH12" s="9">
        <v>1</v>
      </c>
      <c r="CI12" s="41">
        <v>12</v>
      </c>
      <c r="CJ12" s="32">
        <f t="shared" si="26"/>
        <v>12</v>
      </c>
      <c r="CK12" s="9">
        <v>1</v>
      </c>
      <c r="CL12" s="41">
        <v>9</v>
      </c>
      <c r="CM12" s="32">
        <f t="shared" si="27"/>
        <v>9</v>
      </c>
      <c r="CN12" s="9">
        <v>1</v>
      </c>
      <c r="CO12" s="41">
        <v>9</v>
      </c>
      <c r="CP12" s="32">
        <f t="shared" si="28"/>
        <v>9</v>
      </c>
      <c r="CQ12" s="9">
        <v>1</v>
      </c>
      <c r="CR12" s="41">
        <v>15</v>
      </c>
      <c r="CS12" s="32">
        <f t="shared" si="29"/>
        <v>15</v>
      </c>
      <c r="CT12" s="9">
        <v>1</v>
      </c>
      <c r="CU12" s="41">
        <v>15</v>
      </c>
      <c r="CV12" s="32">
        <f t="shared" si="30"/>
        <v>15</v>
      </c>
      <c r="CW12" s="9">
        <v>1</v>
      </c>
      <c r="CX12" s="41">
        <v>9</v>
      </c>
      <c r="CY12" s="32">
        <f t="shared" si="31"/>
        <v>9</v>
      </c>
      <c r="CZ12" s="9">
        <v>1</v>
      </c>
      <c r="DA12" s="41">
        <v>9</v>
      </c>
      <c r="DB12" s="32">
        <f t="shared" si="32"/>
        <v>9</v>
      </c>
      <c r="DC12" s="9">
        <v>1</v>
      </c>
      <c r="DD12" s="41">
        <v>12</v>
      </c>
      <c r="DE12" s="32">
        <f t="shared" si="33"/>
        <v>12</v>
      </c>
      <c r="DF12" s="9">
        <v>1</v>
      </c>
      <c r="DG12" s="41">
        <v>15</v>
      </c>
      <c r="DH12" s="32">
        <f t="shared" si="34"/>
        <v>15</v>
      </c>
      <c r="DI12" s="9">
        <v>1</v>
      </c>
      <c r="DJ12" s="41">
        <v>12</v>
      </c>
      <c r="DK12" s="32">
        <f t="shared" si="35"/>
        <v>12</v>
      </c>
      <c r="DL12" s="9">
        <v>1</v>
      </c>
      <c r="DM12" s="41">
        <v>9</v>
      </c>
      <c r="DN12" s="32">
        <f t="shared" si="36"/>
        <v>9</v>
      </c>
      <c r="DO12" s="9">
        <v>1</v>
      </c>
      <c r="DP12" s="41">
        <v>15</v>
      </c>
      <c r="DQ12" s="32">
        <f t="shared" si="37"/>
        <v>15</v>
      </c>
      <c r="DR12" s="56">
        <f t="shared" si="39"/>
        <v>38</v>
      </c>
      <c r="DS12" s="57">
        <f t="shared" si="40"/>
        <v>443.25</v>
      </c>
      <c r="DT12" s="57">
        <f t="shared" si="41"/>
        <v>443.25</v>
      </c>
    </row>
    <row r="13" spans="1:124" s="58" customFormat="1" ht="28.5" customHeight="1">
      <c r="A13" s="12" t="s">
        <v>23</v>
      </c>
      <c r="B13" s="9" t="s">
        <v>120</v>
      </c>
      <c r="C13" s="49">
        <v>3</v>
      </c>
      <c r="D13" s="6" t="s">
        <v>6</v>
      </c>
      <c r="E13" s="5">
        <v>0</v>
      </c>
      <c r="F13" s="33">
        <v>0</v>
      </c>
      <c r="G13" s="30">
        <f t="shared" si="0"/>
        <v>0</v>
      </c>
      <c r="H13" s="46">
        <v>0</v>
      </c>
      <c r="I13" s="30">
        <v>0</v>
      </c>
      <c r="J13" s="16">
        <f>I13</f>
        <v>0</v>
      </c>
      <c r="K13" s="5">
        <v>0</v>
      </c>
      <c r="L13" s="22">
        <v>0</v>
      </c>
      <c r="M13" s="30">
        <f t="shared" si="2"/>
        <v>0</v>
      </c>
      <c r="N13" s="5">
        <v>0</v>
      </c>
      <c r="O13" s="33">
        <v>0</v>
      </c>
      <c r="P13" s="30">
        <f t="shared" si="3"/>
        <v>0</v>
      </c>
      <c r="Q13" s="5">
        <v>0</v>
      </c>
      <c r="R13" s="33">
        <v>0</v>
      </c>
      <c r="S13" s="30">
        <f t="shared" si="4"/>
        <v>0</v>
      </c>
      <c r="T13" s="5">
        <v>1</v>
      </c>
      <c r="U13" s="33">
        <f>C13*T13</f>
        <v>3</v>
      </c>
      <c r="V13" s="30">
        <f t="shared" si="5"/>
        <v>3</v>
      </c>
      <c r="W13" s="5"/>
      <c r="X13" s="33">
        <f>C13*W13</f>
        <v>0</v>
      </c>
      <c r="Y13" s="30">
        <f t="shared" si="6"/>
        <v>0</v>
      </c>
      <c r="Z13" s="5">
        <v>0</v>
      </c>
      <c r="AA13" s="33">
        <v>0</v>
      </c>
      <c r="AB13" s="30">
        <f t="shared" si="7"/>
        <v>0</v>
      </c>
      <c r="AC13" s="5">
        <v>1</v>
      </c>
      <c r="AD13" s="33">
        <v>3</v>
      </c>
      <c r="AE13" s="30">
        <f t="shared" si="8"/>
        <v>3</v>
      </c>
      <c r="AF13" s="5">
        <v>0</v>
      </c>
      <c r="AG13" s="33">
        <v>0</v>
      </c>
      <c r="AH13" s="30">
        <f t="shared" si="9"/>
        <v>0</v>
      </c>
      <c r="AI13" s="5">
        <v>1</v>
      </c>
      <c r="AJ13" s="69">
        <v>0.25</v>
      </c>
      <c r="AK13" s="30">
        <f t="shared" si="10"/>
        <v>0.25</v>
      </c>
      <c r="AL13" s="5">
        <v>0</v>
      </c>
      <c r="AM13" s="33">
        <v>0</v>
      </c>
      <c r="AN13" s="30">
        <f t="shared" si="11"/>
        <v>0</v>
      </c>
      <c r="AO13" s="5">
        <v>0</v>
      </c>
      <c r="AP13" s="33">
        <v>0</v>
      </c>
      <c r="AQ13" s="30">
        <f t="shared" si="12"/>
        <v>0</v>
      </c>
      <c r="AR13" s="5">
        <v>0</v>
      </c>
      <c r="AS13" s="33">
        <v>0</v>
      </c>
      <c r="AT13" s="30">
        <f t="shared" si="13"/>
        <v>0</v>
      </c>
      <c r="AU13" s="5">
        <v>0</v>
      </c>
      <c r="AV13" s="33">
        <v>0</v>
      </c>
      <c r="AW13" s="30">
        <f t="shared" si="14"/>
        <v>0</v>
      </c>
      <c r="AX13" s="5">
        <v>0</v>
      </c>
      <c r="AY13" s="33">
        <v>0</v>
      </c>
      <c r="AZ13" s="30">
        <f t="shared" si="15"/>
        <v>0</v>
      </c>
      <c r="BA13" s="5">
        <v>0</v>
      </c>
      <c r="BB13" s="33">
        <v>0</v>
      </c>
      <c r="BC13" s="30">
        <v>0</v>
      </c>
      <c r="BD13" s="5">
        <v>0</v>
      </c>
      <c r="BE13" s="33">
        <v>0</v>
      </c>
      <c r="BF13" s="30">
        <f t="shared" si="16"/>
        <v>0</v>
      </c>
      <c r="BG13" s="5">
        <v>0</v>
      </c>
      <c r="BH13" s="33">
        <v>0</v>
      </c>
      <c r="BI13" s="30">
        <f t="shared" si="17"/>
        <v>0</v>
      </c>
      <c r="BJ13" s="5">
        <v>0</v>
      </c>
      <c r="BK13" s="33">
        <v>0</v>
      </c>
      <c r="BL13" s="30">
        <f t="shared" si="18"/>
        <v>0</v>
      </c>
      <c r="BM13" s="5">
        <v>0</v>
      </c>
      <c r="BN13" s="33">
        <v>0</v>
      </c>
      <c r="BO13" s="30">
        <f t="shared" si="19"/>
        <v>0</v>
      </c>
      <c r="BP13" s="5">
        <v>1</v>
      </c>
      <c r="BQ13" s="33">
        <v>3</v>
      </c>
      <c r="BR13" s="30">
        <f t="shared" si="20"/>
        <v>3</v>
      </c>
      <c r="BS13" s="5">
        <v>0</v>
      </c>
      <c r="BT13" s="33">
        <v>0</v>
      </c>
      <c r="BU13" s="30">
        <f t="shared" si="21"/>
        <v>0</v>
      </c>
      <c r="BV13" s="5">
        <v>0</v>
      </c>
      <c r="BW13" s="33">
        <v>0</v>
      </c>
      <c r="BX13" s="30">
        <f t="shared" si="22"/>
        <v>0</v>
      </c>
      <c r="BY13" s="5">
        <v>0</v>
      </c>
      <c r="BZ13" s="33">
        <v>0</v>
      </c>
      <c r="CA13" s="30">
        <f t="shared" si="23"/>
        <v>0</v>
      </c>
      <c r="CB13" s="5">
        <v>0</v>
      </c>
      <c r="CC13" s="33">
        <v>0</v>
      </c>
      <c r="CD13" s="30">
        <f t="shared" si="24"/>
        <v>0</v>
      </c>
      <c r="CE13" s="5">
        <v>0</v>
      </c>
      <c r="CF13" s="33">
        <v>0</v>
      </c>
      <c r="CG13" s="30">
        <f t="shared" si="25"/>
        <v>0</v>
      </c>
      <c r="CH13" s="5">
        <v>1</v>
      </c>
      <c r="CI13" s="33">
        <v>0.5</v>
      </c>
      <c r="CJ13" s="30">
        <f t="shared" si="26"/>
        <v>0.5</v>
      </c>
      <c r="CK13" s="5">
        <v>1</v>
      </c>
      <c r="CL13" s="33">
        <v>3</v>
      </c>
      <c r="CM13" s="30">
        <f t="shared" si="27"/>
        <v>3</v>
      </c>
      <c r="CN13" s="5">
        <v>0</v>
      </c>
      <c r="CO13" s="33">
        <v>0</v>
      </c>
      <c r="CP13" s="30">
        <f t="shared" si="28"/>
        <v>0</v>
      </c>
      <c r="CQ13" s="5">
        <v>0</v>
      </c>
      <c r="CR13" s="33">
        <v>0</v>
      </c>
      <c r="CS13" s="30">
        <f t="shared" si="29"/>
        <v>0</v>
      </c>
      <c r="CT13" s="5">
        <v>0</v>
      </c>
      <c r="CU13" s="33">
        <v>0</v>
      </c>
      <c r="CV13" s="30">
        <f t="shared" si="30"/>
        <v>0</v>
      </c>
      <c r="CW13" s="5">
        <v>0</v>
      </c>
      <c r="CX13" s="33">
        <v>0</v>
      </c>
      <c r="CY13" s="30">
        <f t="shared" si="31"/>
        <v>0</v>
      </c>
      <c r="CZ13" s="5">
        <v>0</v>
      </c>
      <c r="DA13" s="33">
        <v>0</v>
      </c>
      <c r="DB13" s="30">
        <f t="shared" si="32"/>
        <v>0</v>
      </c>
      <c r="DC13" s="5">
        <v>1</v>
      </c>
      <c r="DD13" s="33">
        <v>1</v>
      </c>
      <c r="DE13" s="30">
        <f t="shared" si="33"/>
        <v>1</v>
      </c>
      <c r="DF13" s="5">
        <v>0</v>
      </c>
      <c r="DG13" s="33">
        <v>0</v>
      </c>
      <c r="DH13" s="30">
        <f t="shared" si="34"/>
        <v>0</v>
      </c>
      <c r="DI13" s="5">
        <v>0</v>
      </c>
      <c r="DJ13" s="33">
        <v>0</v>
      </c>
      <c r="DK13" s="30">
        <f t="shared" si="35"/>
        <v>0</v>
      </c>
      <c r="DL13" s="5">
        <v>1</v>
      </c>
      <c r="DM13" s="33">
        <v>3</v>
      </c>
      <c r="DN13" s="30">
        <f t="shared" si="36"/>
        <v>3</v>
      </c>
      <c r="DO13" s="5">
        <v>1</v>
      </c>
      <c r="DP13" s="33">
        <v>3</v>
      </c>
      <c r="DQ13" s="30">
        <f t="shared" si="37"/>
        <v>3</v>
      </c>
      <c r="DR13" s="40">
        <f t="shared" si="39"/>
        <v>9</v>
      </c>
      <c r="DS13" s="37">
        <f t="shared" si="40"/>
        <v>19.75</v>
      </c>
      <c r="DT13" s="37">
        <f t="shared" si="41"/>
        <v>19.75</v>
      </c>
    </row>
    <row r="14" spans="1:124" s="58" customFormat="1" ht="28.5" customHeight="1">
      <c r="A14" s="12" t="s">
        <v>25</v>
      </c>
      <c r="B14" s="9" t="s">
        <v>92</v>
      </c>
      <c r="C14" s="49">
        <v>0.5</v>
      </c>
      <c r="D14" s="6" t="s">
        <v>6</v>
      </c>
      <c r="E14" s="5">
        <v>1</v>
      </c>
      <c r="F14" s="22">
        <f>E14*C14</f>
        <v>0.5</v>
      </c>
      <c r="G14" s="16">
        <f t="shared" si="0"/>
        <v>0.5</v>
      </c>
      <c r="H14" s="45">
        <v>1</v>
      </c>
      <c r="I14" s="30">
        <f>C14*H14</f>
        <v>0.5</v>
      </c>
      <c r="J14" s="16">
        <f>I14</f>
        <v>0.5</v>
      </c>
      <c r="K14" s="5">
        <v>1</v>
      </c>
      <c r="L14" s="22">
        <f>K14*C14</f>
        <v>0.5</v>
      </c>
      <c r="M14" s="16">
        <f t="shared" si="2"/>
        <v>0.5</v>
      </c>
      <c r="N14" s="5">
        <v>1</v>
      </c>
      <c r="O14" s="30">
        <f>I14*N14</f>
        <v>0.5</v>
      </c>
      <c r="P14" s="16">
        <f t="shared" si="3"/>
        <v>0.5</v>
      </c>
      <c r="Q14" s="5">
        <v>1</v>
      </c>
      <c r="R14" s="22">
        <f>Q14*C14</f>
        <v>0.5</v>
      </c>
      <c r="S14" s="16">
        <f t="shared" si="4"/>
        <v>0.5</v>
      </c>
      <c r="T14" s="5">
        <v>1</v>
      </c>
      <c r="U14" s="33">
        <f>O14*T14</f>
        <v>0.5</v>
      </c>
      <c r="V14" s="16">
        <f t="shared" si="5"/>
        <v>0.5</v>
      </c>
      <c r="W14" s="5">
        <v>1</v>
      </c>
      <c r="X14" s="22">
        <f>W14*C14</f>
        <v>0.5</v>
      </c>
      <c r="Y14" s="16">
        <f t="shared" si="6"/>
        <v>0.5</v>
      </c>
      <c r="Z14" s="5">
        <v>1</v>
      </c>
      <c r="AA14" s="22">
        <f>Z14*C14</f>
        <v>0.5</v>
      </c>
      <c r="AB14" s="16">
        <f t="shared" si="7"/>
        <v>0.5</v>
      </c>
      <c r="AC14" s="5">
        <v>1</v>
      </c>
      <c r="AD14" s="22">
        <f>C14*AC14</f>
        <v>0.5</v>
      </c>
      <c r="AE14" s="16">
        <f t="shared" si="8"/>
        <v>0.5</v>
      </c>
      <c r="AF14" s="5">
        <v>1</v>
      </c>
      <c r="AG14" s="22">
        <f>AF14*C14</f>
        <v>0.5</v>
      </c>
      <c r="AH14" s="16">
        <f t="shared" si="9"/>
        <v>0.5</v>
      </c>
      <c r="AI14" s="5">
        <v>1</v>
      </c>
      <c r="AJ14" s="22">
        <f>AI14*C14</f>
        <v>0.5</v>
      </c>
      <c r="AK14" s="16">
        <f t="shared" si="10"/>
        <v>0.5</v>
      </c>
      <c r="AL14" s="5">
        <v>1</v>
      </c>
      <c r="AM14" s="22">
        <f>AL14*C14</f>
        <v>0.5</v>
      </c>
      <c r="AN14" s="16">
        <f t="shared" si="11"/>
        <v>0.5</v>
      </c>
      <c r="AO14" s="5">
        <v>1</v>
      </c>
      <c r="AP14" s="22">
        <f>AO14*C14</f>
        <v>0.5</v>
      </c>
      <c r="AQ14" s="16">
        <f t="shared" si="12"/>
        <v>0.5</v>
      </c>
      <c r="AR14" s="5">
        <v>1</v>
      </c>
      <c r="AS14" s="22">
        <f>AR14*F14</f>
        <v>0.5</v>
      </c>
      <c r="AT14" s="16">
        <f t="shared" si="13"/>
        <v>0.5</v>
      </c>
      <c r="AU14" s="5">
        <v>1</v>
      </c>
      <c r="AV14" s="22">
        <f>AU14*C14</f>
        <v>0.5</v>
      </c>
      <c r="AW14" s="16">
        <f t="shared" si="14"/>
        <v>0.5</v>
      </c>
      <c r="AX14" s="5">
        <v>1</v>
      </c>
      <c r="AY14" s="22">
        <f>AX14*C14</f>
        <v>0.5</v>
      </c>
      <c r="AZ14" s="16">
        <f t="shared" si="15"/>
        <v>0.5</v>
      </c>
      <c r="BA14" s="5">
        <v>1</v>
      </c>
      <c r="BB14" s="22">
        <f>BA14*C14</f>
        <v>0.5</v>
      </c>
      <c r="BC14" s="16">
        <f aca="true" t="shared" si="42" ref="BC14:BC25">BB14</f>
        <v>0.5</v>
      </c>
      <c r="BD14" s="5">
        <v>1</v>
      </c>
      <c r="BE14" s="22">
        <f>BD14*F14</f>
        <v>0.5</v>
      </c>
      <c r="BF14" s="16">
        <f t="shared" si="16"/>
        <v>0.5</v>
      </c>
      <c r="BG14" s="5">
        <v>1</v>
      </c>
      <c r="BH14" s="22">
        <f>BG14*C14</f>
        <v>0.5</v>
      </c>
      <c r="BI14" s="16">
        <f t="shared" si="17"/>
        <v>0.5</v>
      </c>
      <c r="BJ14" s="5">
        <v>1</v>
      </c>
      <c r="BK14" s="22">
        <f>BJ14*C14</f>
        <v>0.5</v>
      </c>
      <c r="BL14" s="16">
        <f t="shared" si="18"/>
        <v>0.5</v>
      </c>
      <c r="BM14" s="5">
        <v>1</v>
      </c>
      <c r="BN14" s="22">
        <f>BM14*C14</f>
        <v>0.5</v>
      </c>
      <c r="BO14" s="16">
        <f t="shared" si="19"/>
        <v>0.5</v>
      </c>
      <c r="BP14" s="5">
        <v>1</v>
      </c>
      <c r="BQ14" s="22">
        <f>BP14*C14</f>
        <v>0.5</v>
      </c>
      <c r="BR14" s="16">
        <f t="shared" si="20"/>
        <v>0.5</v>
      </c>
      <c r="BS14" s="5">
        <v>1</v>
      </c>
      <c r="BT14" s="22">
        <f>BS14*C14</f>
        <v>0.5</v>
      </c>
      <c r="BU14" s="16">
        <f t="shared" si="21"/>
        <v>0.5</v>
      </c>
      <c r="BV14" s="5">
        <v>1</v>
      </c>
      <c r="BW14" s="22">
        <f>BV14*C14</f>
        <v>0.5</v>
      </c>
      <c r="BX14" s="16">
        <f t="shared" si="22"/>
        <v>0.5</v>
      </c>
      <c r="BY14" s="5">
        <v>1</v>
      </c>
      <c r="BZ14" s="22">
        <f>BY14*F14</f>
        <v>0.5</v>
      </c>
      <c r="CA14" s="16">
        <f t="shared" si="23"/>
        <v>0.5</v>
      </c>
      <c r="CB14" s="5">
        <v>1</v>
      </c>
      <c r="CC14" s="22">
        <f>CB14*C14</f>
        <v>0.5</v>
      </c>
      <c r="CD14" s="16">
        <f t="shared" si="24"/>
        <v>0.5</v>
      </c>
      <c r="CE14" s="5">
        <v>0</v>
      </c>
      <c r="CF14" s="22">
        <f>CE14*C14</f>
        <v>0</v>
      </c>
      <c r="CG14" s="16">
        <f t="shared" si="25"/>
        <v>0</v>
      </c>
      <c r="CH14" s="5">
        <v>1</v>
      </c>
      <c r="CI14" s="22">
        <f>CH14*C14</f>
        <v>0.5</v>
      </c>
      <c r="CJ14" s="16">
        <f t="shared" si="26"/>
        <v>0.5</v>
      </c>
      <c r="CK14" s="5">
        <v>1</v>
      </c>
      <c r="CL14" s="22">
        <v>0.5</v>
      </c>
      <c r="CM14" s="16">
        <f t="shared" si="27"/>
        <v>0.5</v>
      </c>
      <c r="CN14" s="5">
        <v>1</v>
      </c>
      <c r="CO14" s="22">
        <f>CN14*C14</f>
        <v>0.5</v>
      </c>
      <c r="CP14" s="16">
        <f t="shared" si="28"/>
        <v>0.5</v>
      </c>
      <c r="CQ14" s="5">
        <v>1</v>
      </c>
      <c r="CR14" s="22">
        <f>CQ14*C14</f>
        <v>0.5</v>
      </c>
      <c r="CS14" s="16">
        <f t="shared" si="29"/>
        <v>0.5</v>
      </c>
      <c r="CT14" s="5">
        <v>1</v>
      </c>
      <c r="CU14" s="22">
        <f>CT14*C14</f>
        <v>0.5</v>
      </c>
      <c r="CV14" s="16">
        <f t="shared" si="30"/>
        <v>0.5</v>
      </c>
      <c r="CW14" s="5">
        <v>1</v>
      </c>
      <c r="CX14" s="22">
        <v>0.5</v>
      </c>
      <c r="CY14" s="16">
        <f t="shared" si="31"/>
        <v>0.5</v>
      </c>
      <c r="CZ14" s="5">
        <v>1</v>
      </c>
      <c r="DA14" s="22">
        <v>0.5</v>
      </c>
      <c r="DB14" s="16">
        <f t="shared" si="32"/>
        <v>0.5</v>
      </c>
      <c r="DC14" s="5">
        <v>1</v>
      </c>
      <c r="DD14" s="22">
        <f>DC14*C14</f>
        <v>0.5</v>
      </c>
      <c r="DE14" s="16">
        <f t="shared" si="33"/>
        <v>0.5</v>
      </c>
      <c r="DF14" s="5">
        <v>1</v>
      </c>
      <c r="DG14" s="22">
        <f>DF14*F14</f>
        <v>0.5</v>
      </c>
      <c r="DH14" s="16">
        <f t="shared" si="34"/>
        <v>0.5</v>
      </c>
      <c r="DI14" s="5">
        <v>1</v>
      </c>
      <c r="DJ14" s="22">
        <f>DI14*C14</f>
        <v>0.5</v>
      </c>
      <c r="DK14" s="16">
        <f t="shared" si="35"/>
        <v>0.5</v>
      </c>
      <c r="DL14" s="5">
        <v>1</v>
      </c>
      <c r="DM14" s="22">
        <f>DL14*C14</f>
        <v>0.5</v>
      </c>
      <c r="DN14" s="16">
        <f t="shared" si="36"/>
        <v>0.5</v>
      </c>
      <c r="DO14" s="5">
        <v>1</v>
      </c>
      <c r="DP14" s="22">
        <f>DO14*C14</f>
        <v>0.5</v>
      </c>
      <c r="DQ14" s="16">
        <f t="shared" si="37"/>
        <v>0.5</v>
      </c>
      <c r="DR14" s="40">
        <f t="shared" si="39"/>
        <v>38</v>
      </c>
      <c r="DS14" s="37">
        <f t="shared" si="40"/>
        <v>19</v>
      </c>
      <c r="DT14" s="37">
        <f t="shared" si="41"/>
        <v>19</v>
      </c>
    </row>
    <row r="15" spans="1:124" s="58" customFormat="1" ht="40.5" customHeight="1">
      <c r="A15" s="12" t="s">
        <v>26</v>
      </c>
      <c r="B15" s="9" t="s">
        <v>104</v>
      </c>
      <c r="C15" s="49" t="s">
        <v>105</v>
      </c>
      <c r="D15" s="6" t="s">
        <v>6</v>
      </c>
      <c r="E15" s="5">
        <v>1</v>
      </c>
      <c r="F15" s="22">
        <v>2</v>
      </c>
      <c r="G15" s="16">
        <f t="shared" si="0"/>
        <v>2</v>
      </c>
      <c r="H15" s="45">
        <v>1</v>
      </c>
      <c r="I15" s="30">
        <v>2</v>
      </c>
      <c r="J15" s="16">
        <f>I15</f>
        <v>2</v>
      </c>
      <c r="K15" s="5">
        <v>1</v>
      </c>
      <c r="L15" s="22">
        <v>2</v>
      </c>
      <c r="M15" s="16">
        <f t="shared" si="2"/>
        <v>2</v>
      </c>
      <c r="N15" s="5">
        <v>1</v>
      </c>
      <c r="O15" s="30">
        <v>2</v>
      </c>
      <c r="P15" s="16">
        <f t="shared" si="3"/>
        <v>2</v>
      </c>
      <c r="Q15" s="5">
        <v>1</v>
      </c>
      <c r="R15" s="22">
        <v>2.5</v>
      </c>
      <c r="S15" s="16">
        <f t="shared" si="4"/>
        <v>2.5</v>
      </c>
      <c r="T15" s="5">
        <v>1</v>
      </c>
      <c r="U15" s="33">
        <v>2.5</v>
      </c>
      <c r="V15" s="16">
        <f t="shared" si="5"/>
        <v>2.5</v>
      </c>
      <c r="W15" s="5">
        <v>1</v>
      </c>
      <c r="X15" s="22">
        <v>2</v>
      </c>
      <c r="Y15" s="16">
        <f t="shared" si="6"/>
        <v>2</v>
      </c>
      <c r="Z15" s="5">
        <v>1</v>
      </c>
      <c r="AA15" s="22">
        <v>2</v>
      </c>
      <c r="AB15" s="16">
        <f t="shared" si="7"/>
        <v>2</v>
      </c>
      <c r="AC15" s="5">
        <v>1</v>
      </c>
      <c r="AD15" s="22">
        <v>2.5</v>
      </c>
      <c r="AE15" s="16">
        <f t="shared" si="8"/>
        <v>2.5</v>
      </c>
      <c r="AF15" s="5">
        <v>1</v>
      </c>
      <c r="AG15" s="22">
        <v>2.5</v>
      </c>
      <c r="AH15" s="16">
        <f t="shared" si="9"/>
        <v>2.5</v>
      </c>
      <c r="AI15" s="5">
        <v>1</v>
      </c>
      <c r="AJ15" s="22">
        <v>2.5</v>
      </c>
      <c r="AK15" s="16">
        <f t="shared" si="10"/>
        <v>2.5</v>
      </c>
      <c r="AL15" s="5">
        <v>1</v>
      </c>
      <c r="AM15" s="22">
        <v>2</v>
      </c>
      <c r="AN15" s="16">
        <f t="shared" si="11"/>
        <v>2</v>
      </c>
      <c r="AO15" s="5">
        <v>1</v>
      </c>
      <c r="AP15" s="22">
        <v>2</v>
      </c>
      <c r="AQ15" s="16">
        <f t="shared" si="12"/>
        <v>2</v>
      </c>
      <c r="AR15" s="5">
        <v>1</v>
      </c>
      <c r="AS15" s="22">
        <f>AR15*F15</f>
        <v>2</v>
      </c>
      <c r="AT15" s="16">
        <f t="shared" si="13"/>
        <v>2</v>
      </c>
      <c r="AU15" s="5">
        <v>1</v>
      </c>
      <c r="AV15" s="22">
        <v>2</v>
      </c>
      <c r="AW15" s="16">
        <f t="shared" si="14"/>
        <v>2</v>
      </c>
      <c r="AX15" s="5">
        <v>1</v>
      </c>
      <c r="AY15" s="22">
        <v>2.5</v>
      </c>
      <c r="AZ15" s="16">
        <f t="shared" si="15"/>
        <v>2.5</v>
      </c>
      <c r="BA15" s="5">
        <v>1</v>
      </c>
      <c r="BB15" s="22">
        <v>2</v>
      </c>
      <c r="BC15" s="16">
        <f t="shared" si="42"/>
        <v>2</v>
      </c>
      <c r="BD15" s="5">
        <v>1</v>
      </c>
      <c r="BE15" s="22">
        <f>BD15*F15</f>
        <v>2</v>
      </c>
      <c r="BF15" s="16">
        <f t="shared" si="16"/>
        <v>2</v>
      </c>
      <c r="BG15" s="5">
        <v>1</v>
      </c>
      <c r="BH15" s="22">
        <v>2</v>
      </c>
      <c r="BI15" s="16">
        <f t="shared" si="17"/>
        <v>2</v>
      </c>
      <c r="BJ15" s="5">
        <v>1</v>
      </c>
      <c r="BK15" s="22">
        <v>2</v>
      </c>
      <c r="BL15" s="16">
        <f t="shared" si="18"/>
        <v>2</v>
      </c>
      <c r="BM15" s="5">
        <v>1</v>
      </c>
      <c r="BN15" s="22">
        <v>2.5</v>
      </c>
      <c r="BO15" s="16">
        <f t="shared" si="19"/>
        <v>2.5</v>
      </c>
      <c r="BP15" s="5">
        <v>1</v>
      </c>
      <c r="BQ15" s="22">
        <v>2</v>
      </c>
      <c r="BR15" s="16">
        <f t="shared" si="20"/>
        <v>2</v>
      </c>
      <c r="BS15" s="5">
        <v>1</v>
      </c>
      <c r="BT15" s="22">
        <v>2.5</v>
      </c>
      <c r="BU15" s="16">
        <f t="shared" si="21"/>
        <v>2.5</v>
      </c>
      <c r="BV15" s="5">
        <v>1</v>
      </c>
      <c r="BW15" s="22">
        <v>2.5</v>
      </c>
      <c r="BX15" s="16">
        <f t="shared" si="22"/>
        <v>2.5</v>
      </c>
      <c r="BY15" s="5">
        <v>1</v>
      </c>
      <c r="BZ15" s="22">
        <v>2</v>
      </c>
      <c r="CA15" s="16">
        <f t="shared" si="23"/>
        <v>2</v>
      </c>
      <c r="CB15" s="5">
        <v>1</v>
      </c>
      <c r="CC15" s="22">
        <v>2.5</v>
      </c>
      <c r="CD15" s="16">
        <f t="shared" si="24"/>
        <v>2.5</v>
      </c>
      <c r="CE15" s="5">
        <v>0</v>
      </c>
      <c r="CF15" s="22">
        <v>0</v>
      </c>
      <c r="CG15" s="16">
        <f t="shared" si="25"/>
        <v>0</v>
      </c>
      <c r="CH15" s="5">
        <v>1</v>
      </c>
      <c r="CI15" s="22">
        <v>2</v>
      </c>
      <c r="CJ15" s="16">
        <f t="shared" si="26"/>
        <v>2</v>
      </c>
      <c r="CK15" s="5">
        <v>1</v>
      </c>
      <c r="CL15" s="22">
        <v>2.5</v>
      </c>
      <c r="CM15" s="16">
        <f t="shared" si="27"/>
        <v>2.5</v>
      </c>
      <c r="CN15" s="5">
        <v>1</v>
      </c>
      <c r="CO15" s="22">
        <v>2</v>
      </c>
      <c r="CP15" s="16">
        <f t="shared" si="28"/>
        <v>2</v>
      </c>
      <c r="CQ15" s="5">
        <v>1</v>
      </c>
      <c r="CR15" s="22">
        <v>2.5</v>
      </c>
      <c r="CS15" s="16">
        <f t="shared" si="29"/>
        <v>2.5</v>
      </c>
      <c r="CT15" s="5">
        <v>1</v>
      </c>
      <c r="CU15" s="22">
        <v>2.5</v>
      </c>
      <c r="CV15" s="16">
        <f t="shared" si="30"/>
        <v>2.5</v>
      </c>
      <c r="CW15" s="5">
        <v>1</v>
      </c>
      <c r="CX15" s="22">
        <v>2</v>
      </c>
      <c r="CY15" s="16">
        <f t="shared" si="31"/>
        <v>2</v>
      </c>
      <c r="CZ15" s="5">
        <v>1</v>
      </c>
      <c r="DA15" s="22">
        <v>2</v>
      </c>
      <c r="DB15" s="16">
        <f t="shared" si="32"/>
        <v>2</v>
      </c>
      <c r="DC15" s="5">
        <v>1</v>
      </c>
      <c r="DD15" s="22">
        <v>2.5</v>
      </c>
      <c r="DE15" s="16">
        <f t="shared" si="33"/>
        <v>2.5</v>
      </c>
      <c r="DF15" s="5">
        <v>1</v>
      </c>
      <c r="DG15" s="22">
        <v>2.5</v>
      </c>
      <c r="DH15" s="16">
        <f t="shared" si="34"/>
        <v>2.5</v>
      </c>
      <c r="DI15" s="5">
        <v>1</v>
      </c>
      <c r="DJ15" s="22">
        <v>2.5</v>
      </c>
      <c r="DK15" s="16">
        <f t="shared" si="35"/>
        <v>2.5</v>
      </c>
      <c r="DL15" s="5">
        <v>1</v>
      </c>
      <c r="DM15" s="22">
        <v>2.5</v>
      </c>
      <c r="DN15" s="16">
        <f t="shared" si="36"/>
        <v>2.5</v>
      </c>
      <c r="DO15" s="5">
        <v>1</v>
      </c>
      <c r="DP15" s="22">
        <v>2.5</v>
      </c>
      <c r="DQ15" s="16">
        <f t="shared" si="37"/>
        <v>2.5</v>
      </c>
      <c r="DR15" s="40">
        <f t="shared" si="39"/>
        <v>38</v>
      </c>
      <c r="DS15" s="37">
        <f t="shared" si="40"/>
        <v>85</v>
      </c>
      <c r="DT15" s="37">
        <f t="shared" si="41"/>
        <v>85</v>
      </c>
    </row>
    <row r="16" spans="1:124" s="58" customFormat="1" ht="28.5" customHeight="1">
      <c r="A16" s="12" t="s">
        <v>27</v>
      </c>
      <c r="B16" s="64" t="s">
        <v>121</v>
      </c>
      <c r="C16" s="49" t="s">
        <v>102</v>
      </c>
      <c r="D16" s="6" t="s">
        <v>6</v>
      </c>
      <c r="E16" s="9">
        <v>1</v>
      </c>
      <c r="F16" s="33">
        <v>2.5</v>
      </c>
      <c r="G16" s="30">
        <f t="shared" si="0"/>
        <v>2.5</v>
      </c>
      <c r="H16" s="46">
        <v>1</v>
      </c>
      <c r="I16" s="30">
        <v>2.5</v>
      </c>
      <c r="J16" s="16">
        <f>+I16</f>
        <v>2.5</v>
      </c>
      <c r="K16" s="9">
        <v>1</v>
      </c>
      <c r="L16" s="22">
        <v>3</v>
      </c>
      <c r="M16" s="30">
        <f t="shared" si="2"/>
        <v>3</v>
      </c>
      <c r="N16" s="9">
        <v>1</v>
      </c>
      <c r="O16" s="33">
        <v>3</v>
      </c>
      <c r="P16" s="30">
        <f t="shared" si="3"/>
        <v>3</v>
      </c>
      <c r="Q16" s="9">
        <v>1</v>
      </c>
      <c r="R16" s="33">
        <v>3.5</v>
      </c>
      <c r="S16" s="30">
        <f t="shared" si="4"/>
        <v>3.5</v>
      </c>
      <c r="T16" s="9">
        <v>1</v>
      </c>
      <c r="U16" s="33">
        <v>3.5</v>
      </c>
      <c r="V16" s="30">
        <f t="shared" si="5"/>
        <v>3.5</v>
      </c>
      <c r="W16" s="9">
        <v>1</v>
      </c>
      <c r="X16" s="33">
        <v>3</v>
      </c>
      <c r="Y16" s="30">
        <f t="shared" si="6"/>
        <v>3</v>
      </c>
      <c r="Z16" s="9">
        <v>1</v>
      </c>
      <c r="AA16" s="33">
        <v>3</v>
      </c>
      <c r="AB16" s="30">
        <f t="shared" si="7"/>
        <v>3</v>
      </c>
      <c r="AC16" s="9">
        <v>1</v>
      </c>
      <c r="AD16" s="33">
        <v>3.5</v>
      </c>
      <c r="AE16" s="30">
        <f t="shared" si="8"/>
        <v>3.5</v>
      </c>
      <c r="AF16" s="9">
        <v>1</v>
      </c>
      <c r="AG16" s="33">
        <v>3.5</v>
      </c>
      <c r="AH16" s="30">
        <f t="shared" si="9"/>
        <v>3.5</v>
      </c>
      <c r="AI16" s="9">
        <v>1</v>
      </c>
      <c r="AJ16" s="33">
        <v>3.5</v>
      </c>
      <c r="AK16" s="30">
        <f t="shared" si="10"/>
        <v>3.5</v>
      </c>
      <c r="AL16" s="9">
        <v>1</v>
      </c>
      <c r="AM16" s="33">
        <v>3</v>
      </c>
      <c r="AN16" s="30">
        <f t="shared" si="11"/>
        <v>3</v>
      </c>
      <c r="AO16" s="9">
        <v>1</v>
      </c>
      <c r="AP16" s="33">
        <v>2.5</v>
      </c>
      <c r="AQ16" s="30">
        <f t="shared" si="12"/>
        <v>2.5</v>
      </c>
      <c r="AR16" s="9">
        <v>1</v>
      </c>
      <c r="AS16" s="33">
        <v>2.5</v>
      </c>
      <c r="AT16" s="30">
        <f t="shared" si="13"/>
        <v>2.5</v>
      </c>
      <c r="AU16" s="9">
        <v>1</v>
      </c>
      <c r="AV16" s="33">
        <v>3</v>
      </c>
      <c r="AW16" s="30">
        <f t="shared" si="14"/>
        <v>3</v>
      </c>
      <c r="AX16" s="9">
        <v>1</v>
      </c>
      <c r="AY16" s="33">
        <v>3.5</v>
      </c>
      <c r="AZ16" s="30">
        <f t="shared" si="15"/>
        <v>3.5</v>
      </c>
      <c r="BA16" s="9">
        <v>1</v>
      </c>
      <c r="BB16" s="33">
        <v>2.5</v>
      </c>
      <c r="BC16" s="30">
        <f t="shared" si="42"/>
        <v>2.5</v>
      </c>
      <c r="BD16" s="9">
        <v>1</v>
      </c>
      <c r="BE16" s="33">
        <v>2.5</v>
      </c>
      <c r="BF16" s="30">
        <f t="shared" si="16"/>
        <v>2.5</v>
      </c>
      <c r="BG16" s="9">
        <v>1</v>
      </c>
      <c r="BH16" s="33">
        <v>2.5</v>
      </c>
      <c r="BI16" s="30">
        <f t="shared" si="17"/>
        <v>2.5</v>
      </c>
      <c r="BJ16" s="9">
        <v>1</v>
      </c>
      <c r="BK16" s="33">
        <v>3</v>
      </c>
      <c r="BL16" s="30">
        <f t="shared" si="18"/>
        <v>3</v>
      </c>
      <c r="BM16" s="9">
        <v>1</v>
      </c>
      <c r="BN16" s="33">
        <v>3.5</v>
      </c>
      <c r="BO16" s="30">
        <f t="shared" si="19"/>
        <v>3.5</v>
      </c>
      <c r="BP16" s="9">
        <v>1</v>
      </c>
      <c r="BQ16" s="33">
        <v>2.5</v>
      </c>
      <c r="BR16" s="30">
        <f t="shared" si="20"/>
        <v>2.5</v>
      </c>
      <c r="BS16" s="9">
        <v>1</v>
      </c>
      <c r="BT16" s="33">
        <v>3.5</v>
      </c>
      <c r="BU16" s="30">
        <f t="shared" si="21"/>
        <v>3.5</v>
      </c>
      <c r="BV16" s="9">
        <v>1</v>
      </c>
      <c r="BW16" s="33">
        <v>3.5</v>
      </c>
      <c r="BX16" s="30">
        <f t="shared" si="22"/>
        <v>3.5</v>
      </c>
      <c r="BY16" s="9">
        <v>1</v>
      </c>
      <c r="BZ16" s="33">
        <v>3</v>
      </c>
      <c r="CA16" s="30">
        <f t="shared" si="23"/>
        <v>3</v>
      </c>
      <c r="CB16" s="9">
        <v>1</v>
      </c>
      <c r="CC16" s="33">
        <v>3.5</v>
      </c>
      <c r="CD16" s="30">
        <f t="shared" si="24"/>
        <v>3.5</v>
      </c>
      <c r="CE16" s="9">
        <v>0</v>
      </c>
      <c r="CF16" s="33">
        <v>0</v>
      </c>
      <c r="CG16" s="30">
        <f t="shared" si="25"/>
        <v>0</v>
      </c>
      <c r="CH16" s="9">
        <v>1</v>
      </c>
      <c r="CI16" s="33">
        <v>3</v>
      </c>
      <c r="CJ16" s="30">
        <f t="shared" si="26"/>
        <v>3</v>
      </c>
      <c r="CK16" s="9">
        <v>1</v>
      </c>
      <c r="CL16" s="33">
        <v>3.5</v>
      </c>
      <c r="CM16" s="30">
        <f t="shared" si="27"/>
        <v>3.5</v>
      </c>
      <c r="CN16" s="9">
        <v>1</v>
      </c>
      <c r="CO16" s="33">
        <v>2.5</v>
      </c>
      <c r="CP16" s="30">
        <f t="shared" si="28"/>
        <v>2.5</v>
      </c>
      <c r="CQ16" s="9">
        <v>1</v>
      </c>
      <c r="CR16" s="33">
        <v>3.5</v>
      </c>
      <c r="CS16" s="30">
        <f t="shared" si="29"/>
        <v>3.5</v>
      </c>
      <c r="CT16" s="9">
        <v>1</v>
      </c>
      <c r="CU16" s="33">
        <v>3.5</v>
      </c>
      <c r="CV16" s="30">
        <f t="shared" si="30"/>
        <v>3.5</v>
      </c>
      <c r="CW16" s="9">
        <v>1</v>
      </c>
      <c r="CX16" s="33">
        <v>2.5</v>
      </c>
      <c r="CY16" s="30">
        <f t="shared" si="31"/>
        <v>2.5</v>
      </c>
      <c r="CZ16" s="9">
        <v>1</v>
      </c>
      <c r="DA16" s="33">
        <v>2.5</v>
      </c>
      <c r="DB16" s="30">
        <f t="shared" si="32"/>
        <v>2.5</v>
      </c>
      <c r="DC16" s="9">
        <v>1</v>
      </c>
      <c r="DD16" s="33">
        <v>3.5</v>
      </c>
      <c r="DE16" s="30">
        <f t="shared" si="33"/>
        <v>3.5</v>
      </c>
      <c r="DF16" s="9">
        <v>1</v>
      </c>
      <c r="DG16" s="33">
        <v>3.5</v>
      </c>
      <c r="DH16" s="30">
        <f t="shared" si="34"/>
        <v>3.5</v>
      </c>
      <c r="DI16" s="9">
        <v>1</v>
      </c>
      <c r="DJ16" s="33">
        <v>3</v>
      </c>
      <c r="DK16" s="30">
        <f t="shared" si="35"/>
        <v>3</v>
      </c>
      <c r="DL16" s="9">
        <v>1</v>
      </c>
      <c r="DM16" s="33">
        <v>3.5</v>
      </c>
      <c r="DN16" s="30">
        <f t="shared" si="36"/>
        <v>3.5</v>
      </c>
      <c r="DO16" s="9">
        <v>1</v>
      </c>
      <c r="DP16" s="33">
        <v>3.5</v>
      </c>
      <c r="DQ16" s="30">
        <f t="shared" si="37"/>
        <v>3.5</v>
      </c>
      <c r="DR16" s="40">
        <f t="shared" si="39"/>
        <v>38</v>
      </c>
      <c r="DS16" s="37">
        <f t="shared" si="40"/>
        <v>117</v>
      </c>
      <c r="DT16" s="37">
        <f t="shared" si="41"/>
        <v>117</v>
      </c>
    </row>
    <row r="17" spans="1:124" s="58" customFormat="1" ht="28.5" customHeight="1">
      <c r="A17" s="12" t="s">
        <v>28</v>
      </c>
      <c r="B17" s="9" t="s">
        <v>122</v>
      </c>
      <c r="C17" s="49" t="s">
        <v>103</v>
      </c>
      <c r="D17" s="6" t="s">
        <v>6</v>
      </c>
      <c r="E17" s="5">
        <v>1</v>
      </c>
      <c r="F17" s="33">
        <v>1</v>
      </c>
      <c r="G17" s="30">
        <f t="shared" si="0"/>
        <v>1</v>
      </c>
      <c r="H17" s="46">
        <v>1</v>
      </c>
      <c r="I17" s="30">
        <v>1</v>
      </c>
      <c r="J17" s="16">
        <f>+I17</f>
        <v>1</v>
      </c>
      <c r="K17" s="5">
        <v>1</v>
      </c>
      <c r="L17" s="22">
        <v>1.5</v>
      </c>
      <c r="M17" s="30">
        <f t="shared" si="2"/>
        <v>1.5</v>
      </c>
      <c r="N17" s="5">
        <v>1</v>
      </c>
      <c r="O17" s="30">
        <v>1.5</v>
      </c>
      <c r="P17" s="30">
        <f t="shared" si="3"/>
        <v>1.5</v>
      </c>
      <c r="Q17" s="5">
        <v>1</v>
      </c>
      <c r="R17" s="33">
        <v>2</v>
      </c>
      <c r="S17" s="30">
        <f t="shared" si="4"/>
        <v>2</v>
      </c>
      <c r="T17" s="5">
        <v>1</v>
      </c>
      <c r="U17" s="33">
        <v>2</v>
      </c>
      <c r="V17" s="30">
        <f t="shared" si="5"/>
        <v>2</v>
      </c>
      <c r="W17" s="5">
        <v>1</v>
      </c>
      <c r="X17" s="33">
        <v>1.5</v>
      </c>
      <c r="Y17" s="30">
        <f t="shared" si="6"/>
        <v>1.5</v>
      </c>
      <c r="Z17" s="5">
        <v>1</v>
      </c>
      <c r="AA17" s="33">
        <v>1.5</v>
      </c>
      <c r="AB17" s="30">
        <f t="shared" si="7"/>
        <v>1.5</v>
      </c>
      <c r="AC17" s="5">
        <v>1</v>
      </c>
      <c r="AD17" s="33">
        <v>2</v>
      </c>
      <c r="AE17" s="30">
        <f t="shared" si="8"/>
        <v>2</v>
      </c>
      <c r="AF17" s="5">
        <v>1</v>
      </c>
      <c r="AG17" s="33">
        <v>2</v>
      </c>
      <c r="AH17" s="30">
        <f>+AG17</f>
        <v>2</v>
      </c>
      <c r="AI17" s="5">
        <v>1</v>
      </c>
      <c r="AJ17" s="33">
        <v>2</v>
      </c>
      <c r="AK17" s="30">
        <f t="shared" si="10"/>
        <v>2</v>
      </c>
      <c r="AL17" s="5">
        <v>1</v>
      </c>
      <c r="AM17" s="33">
        <v>1.5</v>
      </c>
      <c r="AN17" s="30">
        <f t="shared" si="11"/>
        <v>1.5</v>
      </c>
      <c r="AO17" s="5">
        <v>1</v>
      </c>
      <c r="AP17" s="33">
        <v>1</v>
      </c>
      <c r="AQ17" s="30">
        <f t="shared" si="12"/>
        <v>1</v>
      </c>
      <c r="AR17" s="5">
        <v>1</v>
      </c>
      <c r="AS17" s="33">
        <v>1</v>
      </c>
      <c r="AT17" s="30">
        <f t="shared" si="13"/>
        <v>1</v>
      </c>
      <c r="AU17" s="5">
        <v>1</v>
      </c>
      <c r="AV17" s="33">
        <v>1.5</v>
      </c>
      <c r="AW17" s="30">
        <f t="shared" si="14"/>
        <v>1.5</v>
      </c>
      <c r="AX17" s="5">
        <v>1</v>
      </c>
      <c r="AY17" s="33">
        <v>2</v>
      </c>
      <c r="AZ17" s="30">
        <f t="shared" si="15"/>
        <v>2</v>
      </c>
      <c r="BA17" s="5">
        <v>1</v>
      </c>
      <c r="BB17" s="33">
        <v>1</v>
      </c>
      <c r="BC17" s="30">
        <f t="shared" si="42"/>
        <v>1</v>
      </c>
      <c r="BD17" s="5">
        <v>1</v>
      </c>
      <c r="BE17" s="33">
        <v>1</v>
      </c>
      <c r="BF17" s="30">
        <f t="shared" si="16"/>
        <v>1</v>
      </c>
      <c r="BG17" s="5">
        <v>1</v>
      </c>
      <c r="BH17" s="33">
        <v>1</v>
      </c>
      <c r="BI17" s="30">
        <f t="shared" si="17"/>
        <v>1</v>
      </c>
      <c r="BJ17" s="5">
        <v>1</v>
      </c>
      <c r="BK17" s="33">
        <v>1.5</v>
      </c>
      <c r="BL17" s="30">
        <f t="shared" si="18"/>
        <v>1.5</v>
      </c>
      <c r="BM17" s="5">
        <v>1</v>
      </c>
      <c r="BN17" s="33">
        <v>2</v>
      </c>
      <c r="BO17" s="30">
        <f t="shared" si="19"/>
        <v>2</v>
      </c>
      <c r="BP17" s="5">
        <v>1</v>
      </c>
      <c r="BQ17" s="33">
        <v>1</v>
      </c>
      <c r="BR17" s="30">
        <f t="shared" si="20"/>
        <v>1</v>
      </c>
      <c r="BS17" s="5">
        <v>1</v>
      </c>
      <c r="BT17" s="33">
        <v>2</v>
      </c>
      <c r="BU17" s="30">
        <f t="shared" si="21"/>
        <v>2</v>
      </c>
      <c r="BV17" s="5">
        <v>1</v>
      </c>
      <c r="BW17" s="33">
        <v>2</v>
      </c>
      <c r="BX17" s="30">
        <f t="shared" si="22"/>
        <v>2</v>
      </c>
      <c r="BY17" s="5">
        <v>1</v>
      </c>
      <c r="BZ17" s="33">
        <v>1.5</v>
      </c>
      <c r="CA17" s="30">
        <f t="shared" si="23"/>
        <v>1.5</v>
      </c>
      <c r="CB17" s="5">
        <v>1</v>
      </c>
      <c r="CC17" s="33">
        <v>2</v>
      </c>
      <c r="CD17" s="30">
        <f t="shared" si="24"/>
        <v>2</v>
      </c>
      <c r="CE17" s="5">
        <v>0</v>
      </c>
      <c r="CF17" s="33">
        <v>0</v>
      </c>
      <c r="CG17" s="30">
        <f t="shared" si="25"/>
        <v>0</v>
      </c>
      <c r="CH17" s="5">
        <v>1</v>
      </c>
      <c r="CI17" s="33">
        <v>1.5</v>
      </c>
      <c r="CJ17" s="30">
        <f t="shared" si="26"/>
        <v>1.5</v>
      </c>
      <c r="CK17" s="5">
        <v>1</v>
      </c>
      <c r="CL17" s="33">
        <v>2</v>
      </c>
      <c r="CM17" s="30">
        <f t="shared" si="27"/>
        <v>2</v>
      </c>
      <c r="CN17" s="5">
        <v>1</v>
      </c>
      <c r="CO17" s="33">
        <v>1</v>
      </c>
      <c r="CP17" s="30">
        <f t="shared" si="28"/>
        <v>1</v>
      </c>
      <c r="CQ17" s="5">
        <v>1</v>
      </c>
      <c r="CR17" s="33">
        <v>2</v>
      </c>
      <c r="CS17" s="30">
        <f t="shared" si="29"/>
        <v>2</v>
      </c>
      <c r="CT17" s="5">
        <v>1</v>
      </c>
      <c r="CU17" s="33">
        <v>2</v>
      </c>
      <c r="CV17" s="30">
        <f t="shared" si="30"/>
        <v>2</v>
      </c>
      <c r="CW17" s="5">
        <v>1</v>
      </c>
      <c r="CX17" s="33">
        <v>1</v>
      </c>
      <c r="CY17" s="30">
        <f t="shared" si="31"/>
        <v>1</v>
      </c>
      <c r="CZ17" s="5">
        <v>1</v>
      </c>
      <c r="DA17" s="33">
        <v>1</v>
      </c>
      <c r="DB17" s="30">
        <f t="shared" si="32"/>
        <v>1</v>
      </c>
      <c r="DC17" s="5">
        <v>1</v>
      </c>
      <c r="DD17" s="33">
        <v>2</v>
      </c>
      <c r="DE17" s="30">
        <f t="shared" si="33"/>
        <v>2</v>
      </c>
      <c r="DF17" s="5">
        <v>1</v>
      </c>
      <c r="DG17" s="33">
        <v>2</v>
      </c>
      <c r="DH17" s="30">
        <f t="shared" si="34"/>
        <v>2</v>
      </c>
      <c r="DI17" s="5">
        <v>1</v>
      </c>
      <c r="DJ17" s="33">
        <v>1.5</v>
      </c>
      <c r="DK17" s="30">
        <f t="shared" si="35"/>
        <v>1.5</v>
      </c>
      <c r="DL17" s="5">
        <v>1</v>
      </c>
      <c r="DM17" s="33">
        <v>2</v>
      </c>
      <c r="DN17" s="30">
        <f t="shared" si="36"/>
        <v>2</v>
      </c>
      <c r="DO17" s="5">
        <v>1</v>
      </c>
      <c r="DP17" s="33">
        <v>2</v>
      </c>
      <c r="DQ17" s="30">
        <f t="shared" si="37"/>
        <v>2</v>
      </c>
      <c r="DR17" s="40">
        <f t="shared" si="39"/>
        <v>38</v>
      </c>
      <c r="DS17" s="37">
        <f t="shared" si="40"/>
        <v>60</v>
      </c>
      <c r="DT17" s="37">
        <f t="shared" si="41"/>
        <v>60</v>
      </c>
    </row>
    <row r="18" spans="1:124" s="58" customFormat="1" ht="28.5" customHeight="1">
      <c r="A18" s="12" t="s">
        <v>29</v>
      </c>
      <c r="B18" s="9" t="s">
        <v>31</v>
      </c>
      <c r="C18" s="49" t="s">
        <v>132</v>
      </c>
      <c r="D18" s="6" t="s">
        <v>6</v>
      </c>
      <c r="E18" s="5">
        <v>1</v>
      </c>
      <c r="F18" s="33">
        <v>1.5</v>
      </c>
      <c r="G18" s="30">
        <f t="shared" si="0"/>
        <v>1.5</v>
      </c>
      <c r="H18" s="46">
        <v>1</v>
      </c>
      <c r="I18" s="30">
        <v>1.5</v>
      </c>
      <c r="J18" s="16">
        <f>+I18</f>
        <v>1.5</v>
      </c>
      <c r="K18" s="5">
        <v>1</v>
      </c>
      <c r="L18" s="22">
        <v>2</v>
      </c>
      <c r="M18" s="30">
        <f t="shared" si="2"/>
        <v>2</v>
      </c>
      <c r="N18" s="5">
        <v>1</v>
      </c>
      <c r="O18" s="33">
        <v>2</v>
      </c>
      <c r="P18" s="30">
        <f t="shared" si="3"/>
        <v>2</v>
      </c>
      <c r="Q18" s="5">
        <v>1</v>
      </c>
      <c r="R18" s="33">
        <v>2.5</v>
      </c>
      <c r="S18" s="30">
        <f t="shared" si="4"/>
        <v>2.5</v>
      </c>
      <c r="T18" s="5">
        <v>1</v>
      </c>
      <c r="U18" s="33">
        <v>2.5</v>
      </c>
      <c r="V18" s="30">
        <f t="shared" si="5"/>
        <v>2.5</v>
      </c>
      <c r="W18" s="5">
        <v>1</v>
      </c>
      <c r="X18" s="33">
        <v>2</v>
      </c>
      <c r="Y18" s="30">
        <f>+X18</f>
        <v>2</v>
      </c>
      <c r="Z18" s="5">
        <v>1</v>
      </c>
      <c r="AA18" s="33">
        <v>2</v>
      </c>
      <c r="AB18" s="30">
        <f t="shared" si="7"/>
        <v>2</v>
      </c>
      <c r="AC18" s="5">
        <v>1</v>
      </c>
      <c r="AD18" s="33">
        <v>2.5</v>
      </c>
      <c r="AE18" s="30">
        <f t="shared" si="8"/>
        <v>2.5</v>
      </c>
      <c r="AF18" s="5">
        <v>1</v>
      </c>
      <c r="AG18" s="33">
        <v>2.5</v>
      </c>
      <c r="AH18" s="30">
        <f aca="true" t="shared" si="43" ref="AH18:AH25">AG18</f>
        <v>2.5</v>
      </c>
      <c r="AI18" s="5">
        <v>1</v>
      </c>
      <c r="AJ18" s="33">
        <v>2.5</v>
      </c>
      <c r="AK18" s="30">
        <f t="shared" si="10"/>
        <v>2.5</v>
      </c>
      <c r="AL18" s="5">
        <v>1</v>
      </c>
      <c r="AM18" s="33">
        <v>2</v>
      </c>
      <c r="AN18" s="30">
        <f t="shared" si="11"/>
        <v>2</v>
      </c>
      <c r="AO18" s="5">
        <v>1</v>
      </c>
      <c r="AP18" s="33">
        <v>1.5</v>
      </c>
      <c r="AQ18" s="30">
        <f t="shared" si="12"/>
        <v>1.5</v>
      </c>
      <c r="AR18" s="5">
        <v>1</v>
      </c>
      <c r="AS18" s="33">
        <v>1.5</v>
      </c>
      <c r="AT18" s="30">
        <f t="shared" si="13"/>
        <v>1.5</v>
      </c>
      <c r="AU18" s="5">
        <v>1</v>
      </c>
      <c r="AV18" s="33">
        <v>2</v>
      </c>
      <c r="AW18" s="30">
        <f t="shared" si="14"/>
        <v>2</v>
      </c>
      <c r="AX18" s="5">
        <v>1</v>
      </c>
      <c r="AY18" s="33">
        <v>2.5</v>
      </c>
      <c r="AZ18" s="30">
        <f t="shared" si="15"/>
        <v>2.5</v>
      </c>
      <c r="BA18" s="5">
        <v>1</v>
      </c>
      <c r="BB18" s="33">
        <v>1.5</v>
      </c>
      <c r="BC18" s="30">
        <f t="shared" si="42"/>
        <v>1.5</v>
      </c>
      <c r="BD18" s="5">
        <v>1</v>
      </c>
      <c r="BE18" s="33">
        <v>1.5</v>
      </c>
      <c r="BF18" s="30">
        <f t="shared" si="16"/>
        <v>1.5</v>
      </c>
      <c r="BG18" s="5">
        <v>1</v>
      </c>
      <c r="BH18" s="33">
        <v>1.5</v>
      </c>
      <c r="BI18" s="30">
        <f t="shared" si="17"/>
        <v>1.5</v>
      </c>
      <c r="BJ18" s="5">
        <v>1</v>
      </c>
      <c r="BK18" s="33">
        <v>2</v>
      </c>
      <c r="BL18" s="30">
        <f t="shared" si="18"/>
        <v>2</v>
      </c>
      <c r="BM18" s="5">
        <v>1</v>
      </c>
      <c r="BN18" s="33">
        <v>2.5</v>
      </c>
      <c r="BO18" s="30">
        <f t="shared" si="19"/>
        <v>2.5</v>
      </c>
      <c r="BP18" s="5">
        <v>1</v>
      </c>
      <c r="BQ18" s="33">
        <v>1.5</v>
      </c>
      <c r="BR18" s="30">
        <f t="shared" si="20"/>
        <v>1.5</v>
      </c>
      <c r="BS18" s="5">
        <v>1</v>
      </c>
      <c r="BT18" s="33">
        <v>2.5</v>
      </c>
      <c r="BU18" s="30">
        <f t="shared" si="21"/>
        <v>2.5</v>
      </c>
      <c r="BV18" s="5">
        <v>1</v>
      </c>
      <c r="BW18" s="33">
        <v>2.5</v>
      </c>
      <c r="BX18" s="30">
        <f t="shared" si="22"/>
        <v>2.5</v>
      </c>
      <c r="BY18" s="5">
        <v>1</v>
      </c>
      <c r="BZ18" s="33">
        <v>2</v>
      </c>
      <c r="CA18" s="30">
        <f t="shared" si="23"/>
        <v>2</v>
      </c>
      <c r="CB18" s="5">
        <v>1</v>
      </c>
      <c r="CC18" s="33">
        <v>2.5</v>
      </c>
      <c r="CD18" s="30">
        <f t="shared" si="24"/>
        <v>2.5</v>
      </c>
      <c r="CE18" s="5">
        <v>0</v>
      </c>
      <c r="CF18" s="33">
        <v>0</v>
      </c>
      <c r="CG18" s="30">
        <f t="shared" si="25"/>
        <v>0</v>
      </c>
      <c r="CH18" s="5">
        <v>1</v>
      </c>
      <c r="CI18" s="33">
        <v>2</v>
      </c>
      <c r="CJ18" s="30">
        <f t="shared" si="26"/>
        <v>2</v>
      </c>
      <c r="CK18" s="5">
        <v>1</v>
      </c>
      <c r="CL18" s="33">
        <v>2.5</v>
      </c>
      <c r="CM18" s="30">
        <f t="shared" si="27"/>
        <v>2.5</v>
      </c>
      <c r="CN18" s="5">
        <v>1</v>
      </c>
      <c r="CO18" s="33">
        <v>1.5</v>
      </c>
      <c r="CP18" s="30">
        <f t="shared" si="28"/>
        <v>1.5</v>
      </c>
      <c r="CQ18" s="5">
        <v>1</v>
      </c>
      <c r="CR18" s="33">
        <v>2.5</v>
      </c>
      <c r="CS18" s="30">
        <f t="shared" si="29"/>
        <v>2.5</v>
      </c>
      <c r="CT18" s="5">
        <v>1</v>
      </c>
      <c r="CU18" s="33">
        <v>2.5</v>
      </c>
      <c r="CV18" s="30">
        <f t="shared" si="30"/>
        <v>2.5</v>
      </c>
      <c r="CW18" s="5">
        <v>1</v>
      </c>
      <c r="CX18" s="33">
        <v>1.5</v>
      </c>
      <c r="CY18" s="30">
        <f t="shared" si="31"/>
        <v>1.5</v>
      </c>
      <c r="CZ18" s="5">
        <v>1</v>
      </c>
      <c r="DA18" s="33">
        <v>1.5</v>
      </c>
      <c r="DB18" s="30">
        <f t="shared" si="32"/>
        <v>1.5</v>
      </c>
      <c r="DC18" s="5">
        <v>1</v>
      </c>
      <c r="DD18" s="33">
        <v>2.5</v>
      </c>
      <c r="DE18" s="30">
        <f t="shared" si="33"/>
        <v>2.5</v>
      </c>
      <c r="DF18" s="5">
        <v>1</v>
      </c>
      <c r="DG18" s="33">
        <v>2.5</v>
      </c>
      <c r="DH18" s="30">
        <f t="shared" si="34"/>
        <v>2.5</v>
      </c>
      <c r="DI18" s="5">
        <v>1</v>
      </c>
      <c r="DJ18" s="33">
        <v>2</v>
      </c>
      <c r="DK18" s="30">
        <f t="shared" si="35"/>
        <v>2</v>
      </c>
      <c r="DL18" s="5">
        <v>1</v>
      </c>
      <c r="DM18" s="33">
        <v>2.5</v>
      </c>
      <c r="DN18" s="30">
        <f t="shared" si="36"/>
        <v>2.5</v>
      </c>
      <c r="DO18" s="5">
        <v>1</v>
      </c>
      <c r="DP18" s="33">
        <v>2.5</v>
      </c>
      <c r="DQ18" s="30">
        <f t="shared" si="37"/>
        <v>2.5</v>
      </c>
      <c r="DR18" s="40">
        <f t="shared" si="39"/>
        <v>38</v>
      </c>
      <c r="DS18" s="37">
        <f t="shared" si="40"/>
        <v>79</v>
      </c>
      <c r="DT18" s="37">
        <f t="shared" si="41"/>
        <v>79</v>
      </c>
    </row>
    <row r="19" spans="1:124" s="58" customFormat="1" ht="28.5" customHeight="1">
      <c r="A19" s="12" t="s">
        <v>30</v>
      </c>
      <c r="B19" s="64" t="s">
        <v>123</v>
      </c>
      <c r="C19" s="49" t="s">
        <v>124</v>
      </c>
      <c r="D19" s="6" t="s">
        <v>6</v>
      </c>
      <c r="E19" s="5">
        <v>1</v>
      </c>
      <c r="F19" s="33">
        <v>0.1</v>
      </c>
      <c r="G19" s="30">
        <f t="shared" si="0"/>
        <v>0.1</v>
      </c>
      <c r="H19" s="46">
        <v>1</v>
      </c>
      <c r="I19" s="30">
        <v>0.1</v>
      </c>
      <c r="J19" s="16">
        <f>+I19</f>
        <v>0.1</v>
      </c>
      <c r="K19" s="5">
        <v>1</v>
      </c>
      <c r="L19" s="22">
        <v>0.15</v>
      </c>
      <c r="M19" s="30">
        <f t="shared" si="2"/>
        <v>0.15</v>
      </c>
      <c r="N19" s="5">
        <v>1</v>
      </c>
      <c r="O19" s="33">
        <v>0.15</v>
      </c>
      <c r="P19" s="30">
        <f t="shared" si="3"/>
        <v>0.15</v>
      </c>
      <c r="Q19" s="5">
        <v>1</v>
      </c>
      <c r="R19" s="33">
        <v>0.2</v>
      </c>
      <c r="S19" s="30">
        <f t="shared" si="4"/>
        <v>0.2</v>
      </c>
      <c r="T19" s="5">
        <v>1</v>
      </c>
      <c r="U19" s="33">
        <v>0.2</v>
      </c>
      <c r="V19" s="30">
        <f t="shared" si="5"/>
        <v>0.2</v>
      </c>
      <c r="W19" s="5">
        <v>1</v>
      </c>
      <c r="X19" s="33">
        <v>0.15</v>
      </c>
      <c r="Y19" s="30">
        <f aca="true" t="shared" si="44" ref="Y19:Y25">X19</f>
        <v>0.15</v>
      </c>
      <c r="Z19" s="5">
        <v>1</v>
      </c>
      <c r="AA19" s="33">
        <v>0.15</v>
      </c>
      <c r="AB19" s="30">
        <f t="shared" si="7"/>
        <v>0.15</v>
      </c>
      <c r="AC19" s="5">
        <v>1</v>
      </c>
      <c r="AD19" s="33">
        <v>0.2</v>
      </c>
      <c r="AE19" s="30">
        <f t="shared" si="8"/>
        <v>0.2</v>
      </c>
      <c r="AF19" s="5">
        <v>1</v>
      </c>
      <c r="AG19" s="33">
        <v>0.2</v>
      </c>
      <c r="AH19" s="30">
        <f t="shared" si="43"/>
        <v>0.2</v>
      </c>
      <c r="AI19" s="5">
        <v>1</v>
      </c>
      <c r="AJ19" s="33">
        <v>0.2</v>
      </c>
      <c r="AK19" s="30">
        <f t="shared" si="10"/>
        <v>0.2</v>
      </c>
      <c r="AL19" s="5">
        <v>1</v>
      </c>
      <c r="AM19" s="33">
        <v>0.15</v>
      </c>
      <c r="AN19" s="30">
        <f t="shared" si="11"/>
        <v>0.15</v>
      </c>
      <c r="AO19" s="5">
        <v>1</v>
      </c>
      <c r="AP19" s="33">
        <v>0.1</v>
      </c>
      <c r="AQ19" s="30">
        <f t="shared" si="12"/>
        <v>0.1</v>
      </c>
      <c r="AR19" s="5">
        <v>1</v>
      </c>
      <c r="AS19" s="33">
        <v>0.1</v>
      </c>
      <c r="AT19" s="30">
        <f t="shared" si="13"/>
        <v>0.1</v>
      </c>
      <c r="AU19" s="5">
        <v>1</v>
      </c>
      <c r="AV19" s="33">
        <v>0.15</v>
      </c>
      <c r="AW19" s="30">
        <f t="shared" si="14"/>
        <v>0.15</v>
      </c>
      <c r="AX19" s="5">
        <v>1</v>
      </c>
      <c r="AY19" s="33">
        <v>0.2</v>
      </c>
      <c r="AZ19" s="30">
        <f t="shared" si="15"/>
        <v>0.2</v>
      </c>
      <c r="BA19" s="5">
        <v>1</v>
      </c>
      <c r="BB19" s="33">
        <v>0.1</v>
      </c>
      <c r="BC19" s="30">
        <f t="shared" si="42"/>
        <v>0.1</v>
      </c>
      <c r="BD19" s="5">
        <v>1</v>
      </c>
      <c r="BE19" s="33">
        <v>0.1</v>
      </c>
      <c r="BF19" s="30">
        <f t="shared" si="16"/>
        <v>0.1</v>
      </c>
      <c r="BG19" s="5">
        <v>1</v>
      </c>
      <c r="BH19" s="33">
        <v>0.1</v>
      </c>
      <c r="BI19" s="30">
        <f t="shared" si="17"/>
        <v>0.1</v>
      </c>
      <c r="BJ19" s="5">
        <v>1</v>
      </c>
      <c r="BK19" s="33">
        <v>0.15</v>
      </c>
      <c r="BL19" s="30">
        <f t="shared" si="18"/>
        <v>0.15</v>
      </c>
      <c r="BM19" s="5">
        <v>1</v>
      </c>
      <c r="BN19" s="33">
        <v>0.2</v>
      </c>
      <c r="BO19" s="30">
        <f t="shared" si="19"/>
        <v>0.2</v>
      </c>
      <c r="BP19" s="5">
        <v>1</v>
      </c>
      <c r="BQ19" s="33">
        <v>0.1</v>
      </c>
      <c r="BR19" s="30">
        <f t="shared" si="20"/>
        <v>0.1</v>
      </c>
      <c r="BS19" s="5">
        <v>1</v>
      </c>
      <c r="BT19" s="33">
        <v>0.2</v>
      </c>
      <c r="BU19" s="30">
        <f t="shared" si="21"/>
        <v>0.2</v>
      </c>
      <c r="BV19" s="5">
        <v>1</v>
      </c>
      <c r="BW19" s="33">
        <v>0.2</v>
      </c>
      <c r="BX19" s="30">
        <f t="shared" si="22"/>
        <v>0.2</v>
      </c>
      <c r="BY19" s="5">
        <v>1</v>
      </c>
      <c r="BZ19" s="33">
        <v>0.15</v>
      </c>
      <c r="CA19" s="30">
        <f t="shared" si="23"/>
        <v>0.15</v>
      </c>
      <c r="CB19" s="5">
        <v>1</v>
      </c>
      <c r="CC19" s="33">
        <v>0.2</v>
      </c>
      <c r="CD19" s="30">
        <f t="shared" si="24"/>
        <v>0.2</v>
      </c>
      <c r="CE19" s="5">
        <v>0</v>
      </c>
      <c r="CF19" s="33">
        <v>0</v>
      </c>
      <c r="CG19" s="30">
        <f t="shared" si="25"/>
        <v>0</v>
      </c>
      <c r="CH19" s="5">
        <v>1</v>
      </c>
      <c r="CI19" s="33">
        <v>0.15</v>
      </c>
      <c r="CJ19" s="30">
        <f t="shared" si="26"/>
        <v>0.15</v>
      </c>
      <c r="CK19" s="5">
        <v>1</v>
      </c>
      <c r="CL19" s="33">
        <v>0.2</v>
      </c>
      <c r="CM19" s="30">
        <f t="shared" si="27"/>
        <v>0.2</v>
      </c>
      <c r="CN19" s="5">
        <v>1</v>
      </c>
      <c r="CO19" s="33">
        <v>0.1</v>
      </c>
      <c r="CP19" s="30">
        <f t="shared" si="28"/>
        <v>0.1</v>
      </c>
      <c r="CQ19" s="5">
        <v>1</v>
      </c>
      <c r="CR19" s="33">
        <v>0.2</v>
      </c>
      <c r="CS19" s="30">
        <f t="shared" si="29"/>
        <v>0.2</v>
      </c>
      <c r="CT19" s="5">
        <v>1</v>
      </c>
      <c r="CU19" s="33">
        <v>0.2</v>
      </c>
      <c r="CV19" s="30">
        <f t="shared" si="30"/>
        <v>0.2</v>
      </c>
      <c r="CW19" s="5">
        <v>1</v>
      </c>
      <c r="CX19" s="33">
        <v>0.1</v>
      </c>
      <c r="CY19" s="30">
        <f t="shared" si="31"/>
        <v>0.1</v>
      </c>
      <c r="CZ19" s="5">
        <v>1</v>
      </c>
      <c r="DA19" s="33">
        <v>0.1</v>
      </c>
      <c r="DB19" s="30">
        <f t="shared" si="32"/>
        <v>0.1</v>
      </c>
      <c r="DC19" s="5">
        <v>1</v>
      </c>
      <c r="DD19" s="33">
        <v>0.2</v>
      </c>
      <c r="DE19" s="30">
        <f t="shared" si="33"/>
        <v>0.2</v>
      </c>
      <c r="DF19" s="5">
        <v>1</v>
      </c>
      <c r="DG19" s="33">
        <v>0.2</v>
      </c>
      <c r="DH19" s="30">
        <f t="shared" si="34"/>
        <v>0.2</v>
      </c>
      <c r="DI19" s="5">
        <v>1</v>
      </c>
      <c r="DJ19" s="33">
        <v>0.15</v>
      </c>
      <c r="DK19" s="30">
        <f t="shared" si="35"/>
        <v>0.15</v>
      </c>
      <c r="DL19" s="5">
        <v>1</v>
      </c>
      <c r="DM19" s="33">
        <v>0.2</v>
      </c>
      <c r="DN19" s="30">
        <f t="shared" si="36"/>
        <v>0.2</v>
      </c>
      <c r="DO19" s="5">
        <v>1</v>
      </c>
      <c r="DP19" s="33">
        <v>0.2</v>
      </c>
      <c r="DQ19" s="30">
        <f t="shared" si="37"/>
        <v>0.2</v>
      </c>
      <c r="DR19" s="40">
        <f t="shared" si="39"/>
        <v>38</v>
      </c>
      <c r="DS19" s="37">
        <f t="shared" si="40"/>
        <v>6.000000000000001</v>
      </c>
      <c r="DT19" s="37">
        <f t="shared" si="41"/>
        <v>6.000000000000001</v>
      </c>
    </row>
    <row r="20" spans="1:124" s="58" customFormat="1" ht="28.5" customHeight="1">
      <c r="A20" s="12" t="s">
        <v>32</v>
      </c>
      <c r="B20" s="64" t="s">
        <v>128</v>
      </c>
      <c r="C20" s="49">
        <v>0.25</v>
      </c>
      <c r="D20" s="6" t="s">
        <v>6</v>
      </c>
      <c r="E20" s="5">
        <v>1</v>
      </c>
      <c r="F20" s="22">
        <f>E20*C20</f>
        <v>0.25</v>
      </c>
      <c r="G20" s="16">
        <f t="shared" si="0"/>
        <v>0.25</v>
      </c>
      <c r="H20" s="45">
        <v>1</v>
      </c>
      <c r="I20" s="30">
        <v>0.25</v>
      </c>
      <c r="J20" s="16">
        <f>I20</f>
        <v>0.25</v>
      </c>
      <c r="K20" s="5">
        <v>1</v>
      </c>
      <c r="L20" s="22">
        <f>K20*C20</f>
        <v>0.25</v>
      </c>
      <c r="M20" s="16">
        <f t="shared" si="2"/>
        <v>0.25</v>
      </c>
      <c r="N20" s="5">
        <v>1</v>
      </c>
      <c r="O20" s="16">
        <v>0.25</v>
      </c>
      <c r="P20" s="16">
        <v>0.25</v>
      </c>
      <c r="Q20" s="5">
        <v>1</v>
      </c>
      <c r="R20" s="22">
        <f>Q20*C20</f>
        <v>0.25</v>
      </c>
      <c r="S20" s="16">
        <f t="shared" si="4"/>
        <v>0.25</v>
      </c>
      <c r="T20" s="5">
        <v>1</v>
      </c>
      <c r="U20" s="22">
        <f>T20*C20</f>
        <v>0.25</v>
      </c>
      <c r="V20" s="16">
        <f t="shared" si="5"/>
        <v>0.25</v>
      </c>
      <c r="W20" s="5">
        <v>1</v>
      </c>
      <c r="X20" s="22">
        <f>W20*C20</f>
        <v>0.25</v>
      </c>
      <c r="Y20" s="16">
        <f t="shared" si="44"/>
        <v>0.25</v>
      </c>
      <c r="Z20" s="5">
        <v>1</v>
      </c>
      <c r="AA20" s="22">
        <v>0.25</v>
      </c>
      <c r="AB20" s="16">
        <f t="shared" si="7"/>
        <v>0.25</v>
      </c>
      <c r="AC20" s="5">
        <v>1</v>
      </c>
      <c r="AD20" s="22">
        <f>AC20*C20</f>
        <v>0.25</v>
      </c>
      <c r="AE20" s="16">
        <f t="shared" si="8"/>
        <v>0.25</v>
      </c>
      <c r="AF20" s="5">
        <v>1</v>
      </c>
      <c r="AG20" s="22">
        <f>AF20*C20</f>
        <v>0.25</v>
      </c>
      <c r="AH20" s="16">
        <f t="shared" si="43"/>
        <v>0.25</v>
      </c>
      <c r="AI20" s="5">
        <v>1</v>
      </c>
      <c r="AJ20" s="22">
        <f>AI20*C20</f>
        <v>0.25</v>
      </c>
      <c r="AK20" s="16">
        <f t="shared" si="10"/>
        <v>0.25</v>
      </c>
      <c r="AL20" s="5">
        <v>1</v>
      </c>
      <c r="AM20" s="22">
        <f>AL20*C20</f>
        <v>0.25</v>
      </c>
      <c r="AN20" s="16">
        <f t="shared" si="11"/>
        <v>0.25</v>
      </c>
      <c r="AO20" s="5">
        <v>1</v>
      </c>
      <c r="AP20" s="22">
        <f>AO20*C20</f>
        <v>0.25</v>
      </c>
      <c r="AQ20" s="16">
        <f t="shared" si="12"/>
        <v>0.25</v>
      </c>
      <c r="AR20" s="5">
        <v>1</v>
      </c>
      <c r="AS20" s="22">
        <v>0.25</v>
      </c>
      <c r="AT20" s="16">
        <f t="shared" si="13"/>
        <v>0.25</v>
      </c>
      <c r="AU20" s="5">
        <v>1</v>
      </c>
      <c r="AV20" s="22">
        <f>AU20*C20</f>
        <v>0.25</v>
      </c>
      <c r="AW20" s="16">
        <f t="shared" si="14"/>
        <v>0.25</v>
      </c>
      <c r="AX20" s="5">
        <v>1</v>
      </c>
      <c r="AY20" s="22">
        <f>AX20*C20</f>
        <v>0.25</v>
      </c>
      <c r="AZ20" s="16">
        <f t="shared" si="15"/>
        <v>0.25</v>
      </c>
      <c r="BA20" s="5">
        <v>1</v>
      </c>
      <c r="BB20" s="22">
        <f>BA20*C20</f>
        <v>0.25</v>
      </c>
      <c r="BC20" s="16">
        <f t="shared" si="42"/>
        <v>0.25</v>
      </c>
      <c r="BD20" s="5">
        <v>1</v>
      </c>
      <c r="BE20" s="22">
        <f>BD20*C20</f>
        <v>0.25</v>
      </c>
      <c r="BF20" s="16">
        <f t="shared" si="16"/>
        <v>0.25</v>
      </c>
      <c r="BG20" s="5">
        <v>1</v>
      </c>
      <c r="BH20" s="22">
        <f>BG20*C20</f>
        <v>0.25</v>
      </c>
      <c r="BI20" s="16">
        <f t="shared" si="17"/>
        <v>0.25</v>
      </c>
      <c r="BJ20" s="5">
        <v>1</v>
      </c>
      <c r="BK20" s="22">
        <f>BJ20*C20</f>
        <v>0.25</v>
      </c>
      <c r="BL20" s="16">
        <f t="shared" si="18"/>
        <v>0.25</v>
      </c>
      <c r="BM20" s="5">
        <v>1</v>
      </c>
      <c r="BN20" s="22">
        <f>BM20*C20</f>
        <v>0.25</v>
      </c>
      <c r="BO20" s="16">
        <f t="shared" si="19"/>
        <v>0.25</v>
      </c>
      <c r="BP20" s="5">
        <v>1</v>
      </c>
      <c r="BQ20" s="22">
        <f>BP20*C20</f>
        <v>0.25</v>
      </c>
      <c r="BR20" s="16">
        <f t="shared" si="20"/>
        <v>0.25</v>
      </c>
      <c r="BS20" s="5">
        <v>1</v>
      </c>
      <c r="BT20" s="22">
        <f>BS20*C20</f>
        <v>0.25</v>
      </c>
      <c r="BU20" s="16">
        <f t="shared" si="21"/>
        <v>0.25</v>
      </c>
      <c r="BV20" s="5">
        <v>1</v>
      </c>
      <c r="BW20" s="22">
        <v>0.25</v>
      </c>
      <c r="BX20" s="16">
        <v>0.25</v>
      </c>
      <c r="BY20" s="5">
        <v>1</v>
      </c>
      <c r="BZ20" s="22">
        <f>BY20*C20</f>
        <v>0.25</v>
      </c>
      <c r="CA20" s="16">
        <f t="shared" si="23"/>
        <v>0.25</v>
      </c>
      <c r="CB20" s="5">
        <v>1</v>
      </c>
      <c r="CC20" s="22">
        <f>CB20*C20</f>
        <v>0.25</v>
      </c>
      <c r="CD20" s="16">
        <f t="shared" si="24"/>
        <v>0.25</v>
      </c>
      <c r="CE20" s="5">
        <v>0</v>
      </c>
      <c r="CF20" s="22">
        <f>CE20*C20</f>
        <v>0</v>
      </c>
      <c r="CG20" s="16">
        <f t="shared" si="25"/>
        <v>0</v>
      </c>
      <c r="CH20" s="5">
        <v>1</v>
      </c>
      <c r="CI20" s="22">
        <f>CH20*C20</f>
        <v>0.25</v>
      </c>
      <c r="CJ20" s="16">
        <f t="shared" si="26"/>
        <v>0.25</v>
      </c>
      <c r="CK20" s="5">
        <v>1</v>
      </c>
      <c r="CL20" s="22">
        <f>CK20*C20</f>
        <v>0.25</v>
      </c>
      <c r="CM20" s="16">
        <f t="shared" si="27"/>
        <v>0.25</v>
      </c>
      <c r="CN20" s="5">
        <v>1</v>
      </c>
      <c r="CO20" s="22">
        <f>CN20*C20</f>
        <v>0.25</v>
      </c>
      <c r="CP20" s="16">
        <f t="shared" si="28"/>
        <v>0.25</v>
      </c>
      <c r="CQ20" s="5">
        <v>1</v>
      </c>
      <c r="CR20" s="22">
        <f>CQ20*C20</f>
        <v>0.25</v>
      </c>
      <c r="CS20" s="16">
        <f t="shared" si="29"/>
        <v>0.25</v>
      </c>
      <c r="CT20" s="5">
        <v>1</v>
      </c>
      <c r="CU20" s="22">
        <v>0.25</v>
      </c>
      <c r="CV20" s="16">
        <f t="shared" si="30"/>
        <v>0.25</v>
      </c>
      <c r="CW20" s="5">
        <v>1</v>
      </c>
      <c r="CX20" s="22">
        <v>0.25</v>
      </c>
      <c r="CY20" s="16">
        <f t="shared" si="31"/>
        <v>0.25</v>
      </c>
      <c r="CZ20" s="5">
        <v>1</v>
      </c>
      <c r="DA20" s="22">
        <v>0.25</v>
      </c>
      <c r="DB20" s="16">
        <f t="shared" si="32"/>
        <v>0.25</v>
      </c>
      <c r="DC20" s="5">
        <v>1</v>
      </c>
      <c r="DD20" s="22">
        <v>0.25</v>
      </c>
      <c r="DE20" s="16">
        <v>0.25</v>
      </c>
      <c r="DF20" s="5">
        <v>1</v>
      </c>
      <c r="DG20" s="22">
        <v>0.25</v>
      </c>
      <c r="DH20" s="16">
        <v>0.25</v>
      </c>
      <c r="DI20" s="5">
        <v>1</v>
      </c>
      <c r="DJ20" s="22">
        <f>DI20*C20</f>
        <v>0.25</v>
      </c>
      <c r="DK20" s="16">
        <f t="shared" si="35"/>
        <v>0.25</v>
      </c>
      <c r="DL20" s="5">
        <v>1</v>
      </c>
      <c r="DM20" s="22">
        <f>DL20*C20</f>
        <v>0.25</v>
      </c>
      <c r="DN20" s="16">
        <f t="shared" si="36"/>
        <v>0.25</v>
      </c>
      <c r="DO20" s="5">
        <v>1</v>
      </c>
      <c r="DP20" s="22">
        <f>DO20*C20</f>
        <v>0.25</v>
      </c>
      <c r="DQ20" s="16">
        <f t="shared" si="37"/>
        <v>0.25</v>
      </c>
      <c r="DR20" s="40">
        <f t="shared" si="39"/>
        <v>38</v>
      </c>
      <c r="DS20" s="37">
        <f t="shared" si="40"/>
        <v>9.5</v>
      </c>
      <c r="DT20" s="37">
        <f t="shared" si="41"/>
        <v>9.5</v>
      </c>
    </row>
    <row r="21" spans="1:124" s="58" customFormat="1" ht="28.5" customHeight="1">
      <c r="A21" s="12" t="s">
        <v>33</v>
      </c>
      <c r="B21" s="64" t="s">
        <v>129</v>
      </c>
      <c r="C21" s="49">
        <v>0.5</v>
      </c>
      <c r="D21" s="6" t="s">
        <v>6</v>
      </c>
      <c r="E21" s="5">
        <v>1</v>
      </c>
      <c r="F21" s="22">
        <f>E21*C21</f>
        <v>0.5</v>
      </c>
      <c r="G21" s="16">
        <f t="shared" si="0"/>
        <v>0.5</v>
      </c>
      <c r="H21" s="45">
        <v>1</v>
      </c>
      <c r="I21" s="30">
        <f>C21*H21</f>
        <v>0.5</v>
      </c>
      <c r="J21" s="16">
        <f>I21</f>
        <v>0.5</v>
      </c>
      <c r="K21" s="5">
        <v>1</v>
      </c>
      <c r="L21" s="22">
        <f>K21*C21</f>
        <v>0.5</v>
      </c>
      <c r="M21" s="16">
        <f t="shared" si="2"/>
        <v>0.5</v>
      </c>
      <c r="N21" s="5">
        <v>1</v>
      </c>
      <c r="O21" s="30">
        <f>I21*N21</f>
        <v>0.5</v>
      </c>
      <c r="P21" s="16">
        <f>O21</f>
        <v>0.5</v>
      </c>
      <c r="Q21" s="5">
        <v>1</v>
      </c>
      <c r="R21" s="22">
        <f>Q21*C21</f>
        <v>0.5</v>
      </c>
      <c r="S21" s="16">
        <f t="shared" si="4"/>
        <v>0.5</v>
      </c>
      <c r="T21" s="5">
        <v>1</v>
      </c>
      <c r="U21" s="33">
        <f>O21*T21</f>
        <v>0.5</v>
      </c>
      <c r="V21" s="16">
        <f t="shared" si="5"/>
        <v>0.5</v>
      </c>
      <c r="W21" s="5">
        <v>1</v>
      </c>
      <c r="X21" s="22">
        <f>W21*C21</f>
        <v>0.5</v>
      </c>
      <c r="Y21" s="16">
        <f t="shared" si="44"/>
        <v>0.5</v>
      </c>
      <c r="Z21" s="5">
        <v>1</v>
      </c>
      <c r="AA21" s="22">
        <f>Z21*C21</f>
        <v>0.5</v>
      </c>
      <c r="AB21" s="16">
        <f t="shared" si="7"/>
        <v>0.5</v>
      </c>
      <c r="AC21" s="5">
        <v>1</v>
      </c>
      <c r="AD21" s="22">
        <f>C21*AC21</f>
        <v>0.5</v>
      </c>
      <c r="AE21" s="16">
        <f t="shared" si="8"/>
        <v>0.5</v>
      </c>
      <c r="AF21" s="5">
        <v>1</v>
      </c>
      <c r="AG21" s="22">
        <f>AF21*C21</f>
        <v>0.5</v>
      </c>
      <c r="AH21" s="16">
        <f t="shared" si="43"/>
        <v>0.5</v>
      </c>
      <c r="AI21" s="5">
        <v>1</v>
      </c>
      <c r="AJ21" s="22">
        <f>AI21*C21</f>
        <v>0.5</v>
      </c>
      <c r="AK21" s="16">
        <f t="shared" si="10"/>
        <v>0.5</v>
      </c>
      <c r="AL21" s="5">
        <v>1</v>
      </c>
      <c r="AM21" s="22">
        <f>AL21*C21</f>
        <v>0.5</v>
      </c>
      <c r="AN21" s="16">
        <f t="shared" si="11"/>
        <v>0.5</v>
      </c>
      <c r="AO21" s="5">
        <v>1</v>
      </c>
      <c r="AP21" s="22">
        <f>AO21*C21</f>
        <v>0.5</v>
      </c>
      <c r="AQ21" s="16">
        <f t="shared" si="12"/>
        <v>0.5</v>
      </c>
      <c r="AR21" s="5">
        <v>1</v>
      </c>
      <c r="AS21" s="22">
        <f>AR21*F21</f>
        <v>0.5</v>
      </c>
      <c r="AT21" s="16">
        <f t="shared" si="13"/>
        <v>0.5</v>
      </c>
      <c r="AU21" s="5">
        <v>1</v>
      </c>
      <c r="AV21" s="22">
        <f>AU21*C21</f>
        <v>0.5</v>
      </c>
      <c r="AW21" s="16">
        <f t="shared" si="14"/>
        <v>0.5</v>
      </c>
      <c r="AX21" s="5">
        <v>1</v>
      </c>
      <c r="AY21" s="22">
        <f>AX21*C21</f>
        <v>0.5</v>
      </c>
      <c r="AZ21" s="16">
        <f t="shared" si="15"/>
        <v>0.5</v>
      </c>
      <c r="BA21" s="5">
        <v>1</v>
      </c>
      <c r="BB21" s="22">
        <f>BA21*C21</f>
        <v>0.5</v>
      </c>
      <c r="BC21" s="16">
        <f t="shared" si="42"/>
        <v>0.5</v>
      </c>
      <c r="BD21" s="5">
        <v>1</v>
      </c>
      <c r="BE21" s="22">
        <f>BD21*F21</f>
        <v>0.5</v>
      </c>
      <c r="BF21" s="16">
        <f t="shared" si="16"/>
        <v>0.5</v>
      </c>
      <c r="BG21" s="5">
        <v>1</v>
      </c>
      <c r="BH21" s="22">
        <f>BG21*C21</f>
        <v>0.5</v>
      </c>
      <c r="BI21" s="16">
        <f t="shared" si="17"/>
        <v>0.5</v>
      </c>
      <c r="BJ21" s="5">
        <v>1</v>
      </c>
      <c r="BK21" s="22">
        <f>BJ21*C21</f>
        <v>0.5</v>
      </c>
      <c r="BL21" s="16">
        <f t="shared" si="18"/>
        <v>0.5</v>
      </c>
      <c r="BM21" s="5">
        <v>1</v>
      </c>
      <c r="BN21" s="22">
        <f>BM21*C21</f>
        <v>0.5</v>
      </c>
      <c r="BO21" s="16">
        <f t="shared" si="19"/>
        <v>0.5</v>
      </c>
      <c r="BP21" s="5">
        <v>1</v>
      </c>
      <c r="BQ21" s="22">
        <f>BP21*C21</f>
        <v>0.5</v>
      </c>
      <c r="BR21" s="16">
        <f t="shared" si="20"/>
        <v>0.5</v>
      </c>
      <c r="BS21" s="5">
        <v>1</v>
      </c>
      <c r="BT21" s="22">
        <f>BS21*C21</f>
        <v>0.5</v>
      </c>
      <c r="BU21" s="16">
        <f t="shared" si="21"/>
        <v>0.5</v>
      </c>
      <c r="BV21" s="5">
        <v>1</v>
      </c>
      <c r="BW21" s="22">
        <f>BV21*C21</f>
        <v>0.5</v>
      </c>
      <c r="BX21" s="16">
        <f>BW21</f>
        <v>0.5</v>
      </c>
      <c r="BY21" s="5">
        <v>1</v>
      </c>
      <c r="BZ21" s="22">
        <f>BY21*F21</f>
        <v>0.5</v>
      </c>
      <c r="CA21" s="16">
        <f t="shared" si="23"/>
        <v>0.5</v>
      </c>
      <c r="CB21" s="5">
        <v>1</v>
      </c>
      <c r="CC21" s="22">
        <f>CB21*C21</f>
        <v>0.5</v>
      </c>
      <c r="CD21" s="16">
        <f t="shared" si="24"/>
        <v>0.5</v>
      </c>
      <c r="CE21" s="5">
        <v>0</v>
      </c>
      <c r="CF21" s="22">
        <f>CE21*C21</f>
        <v>0</v>
      </c>
      <c r="CG21" s="16">
        <f t="shared" si="25"/>
        <v>0</v>
      </c>
      <c r="CH21" s="5">
        <v>1</v>
      </c>
      <c r="CI21" s="22">
        <f>CH21*C21</f>
        <v>0.5</v>
      </c>
      <c r="CJ21" s="16">
        <f t="shared" si="26"/>
        <v>0.5</v>
      </c>
      <c r="CK21" s="5">
        <v>1</v>
      </c>
      <c r="CL21" s="22">
        <f>CK21*C21</f>
        <v>0.5</v>
      </c>
      <c r="CM21" s="16">
        <f t="shared" si="27"/>
        <v>0.5</v>
      </c>
      <c r="CN21" s="5">
        <v>1</v>
      </c>
      <c r="CO21" s="22">
        <f>CN21*C21</f>
        <v>0.5</v>
      </c>
      <c r="CP21" s="16">
        <f t="shared" si="28"/>
        <v>0.5</v>
      </c>
      <c r="CQ21" s="5">
        <v>1</v>
      </c>
      <c r="CR21" s="22">
        <f>CQ21*C21</f>
        <v>0.5</v>
      </c>
      <c r="CS21" s="16">
        <f t="shared" si="29"/>
        <v>0.5</v>
      </c>
      <c r="CT21" s="5">
        <v>1</v>
      </c>
      <c r="CU21" s="22">
        <f>CT21*C21</f>
        <v>0.5</v>
      </c>
      <c r="CV21" s="16">
        <f t="shared" si="30"/>
        <v>0.5</v>
      </c>
      <c r="CW21" s="5">
        <v>1</v>
      </c>
      <c r="CX21" s="22">
        <v>0.5</v>
      </c>
      <c r="CY21" s="16">
        <f t="shared" si="31"/>
        <v>0.5</v>
      </c>
      <c r="CZ21" s="5">
        <v>1</v>
      </c>
      <c r="DA21" s="22">
        <v>0.5</v>
      </c>
      <c r="DB21" s="16">
        <f t="shared" si="32"/>
        <v>0.5</v>
      </c>
      <c r="DC21" s="5">
        <v>1</v>
      </c>
      <c r="DD21" s="22">
        <f>DC21*C21</f>
        <v>0.5</v>
      </c>
      <c r="DE21" s="16">
        <f>DD21</f>
        <v>0.5</v>
      </c>
      <c r="DF21" s="5">
        <v>1</v>
      </c>
      <c r="DG21" s="22">
        <f>DF21*F21</f>
        <v>0.5</v>
      </c>
      <c r="DH21" s="16">
        <f>DG21</f>
        <v>0.5</v>
      </c>
      <c r="DI21" s="5">
        <v>1</v>
      </c>
      <c r="DJ21" s="22">
        <f>DI21*C21</f>
        <v>0.5</v>
      </c>
      <c r="DK21" s="16">
        <f t="shared" si="35"/>
        <v>0.5</v>
      </c>
      <c r="DL21" s="5">
        <v>1</v>
      </c>
      <c r="DM21" s="22">
        <f>DL21*C21</f>
        <v>0.5</v>
      </c>
      <c r="DN21" s="16">
        <f t="shared" si="36"/>
        <v>0.5</v>
      </c>
      <c r="DO21" s="5">
        <v>1</v>
      </c>
      <c r="DP21" s="22">
        <f>DO21*C21</f>
        <v>0.5</v>
      </c>
      <c r="DQ21" s="16">
        <f t="shared" si="37"/>
        <v>0.5</v>
      </c>
      <c r="DR21" s="40">
        <f t="shared" si="39"/>
        <v>38</v>
      </c>
      <c r="DS21" s="37">
        <f t="shared" si="40"/>
        <v>19</v>
      </c>
      <c r="DT21" s="37">
        <f t="shared" si="41"/>
        <v>19</v>
      </c>
    </row>
    <row r="22" spans="1:124" s="58" customFormat="1" ht="28.5" customHeight="1">
      <c r="A22" s="12" t="s">
        <v>34</v>
      </c>
      <c r="B22" s="64" t="s">
        <v>125</v>
      </c>
      <c r="C22" s="49">
        <v>2</v>
      </c>
      <c r="D22" s="6" t="s">
        <v>6</v>
      </c>
      <c r="E22" s="5">
        <v>1</v>
      </c>
      <c r="F22" s="22">
        <f>E22*C22</f>
        <v>2</v>
      </c>
      <c r="G22" s="16">
        <f t="shared" si="0"/>
        <v>2</v>
      </c>
      <c r="H22" s="45">
        <v>1</v>
      </c>
      <c r="I22" s="30">
        <v>2</v>
      </c>
      <c r="J22" s="16">
        <f>I22</f>
        <v>2</v>
      </c>
      <c r="K22" s="5">
        <v>1</v>
      </c>
      <c r="L22" s="22">
        <f>K22*C22</f>
        <v>2</v>
      </c>
      <c r="M22" s="16">
        <f t="shared" si="2"/>
        <v>2</v>
      </c>
      <c r="N22" s="5">
        <v>1</v>
      </c>
      <c r="O22" s="30">
        <v>2</v>
      </c>
      <c r="P22" s="16">
        <f>O22</f>
        <v>2</v>
      </c>
      <c r="Q22" s="5">
        <v>1</v>
      </c>
      <c r="R22" s="22">
        <f>Q22*C22</f>
        <v>2</v>
      </c>
      <c r="S22" s="16">
        <f t="shared" si="4"/>
        <v>2</v>
      </c>
      <c r="T22" s="5">
        <v>1</v>
      </c>
      <c r="U22" s="33">
        <v>2</v>
      </c>
      <c r="V22" s="16">
        <f t="shared" si="5"/>
        <v>2</v>
      </c>
      <c r="W22" s="5">
        <v>1</v>
      </c>
      <c r="X22" s="22">
        <f>W22*C22</f>
        <v>2</v>
      </c>
      <c r="Y22" s="16">
        <f t="shared" si="44"/>
        <v>2</v>
      </c>
      <c r="Z22" s="5">
        <v>1</v>
      </c>
      <c r="AA22" s="22">
        <f>Z22*C22</f>
        <v>2</v>
      </c>
      <c r="AB22" s="16">
        <f t="shared" si="7"/>
        <v>2</v>
      </c>
      <c r="AC22" s="5">
        <v>1</v>
      </c>
      <c r="AD22" s="22">
        <f>C22*AC22</f>
        <v>2</v>
      </c>
      <c r="AE22" s="16">
        <f t="shared" si="8"/>
        <v>2</v>
      </c>
      <c r="AF22" s="5">
        <v>1</v>
      </c>
      <c r="AG22" s="22">
        <f>AF22*C22</f>
        <v>2</v>
      </c>
      <c r="AH22" s="16">
        <f t="shared" si="43"/>
        <v>2</v>
      </c>
      <c r="AI22" s="5">
        <v>1</v>
      </c>
      <c r="AJ22" s="22">
        <f>AI22*C22</f>
        <v>2</v>
      </c>
      <c r="AK22" s="16">
        <f t="shared" si="10"/>
        <v>2</v>
      </c>
      <c r="AL22" s="5">
        <v>1</v>
      </c>
      <c r="AM22" s="22">
        <f>AL22*C22</f>
        <v>2</v>
      </c>
      <c r="AN22" s="16">
        <f t="shared" si="11"/>
        <v>2</v>
      </c>
      <c r="AO22" s="5">
        <v>1</v>
      </c>
      <c r="AP22" s="22">
        <f>AO22*C22</f>
        <v>2</v>
      </c>
      <c r="AQ22" s="16">
        <f t="shared" si="12"/>
        <v>2</v>
      </c>
      <c r="AR22" s="5">
        <v>1</v>
      </c>
      <c r="AS22" s="22">
        <f>AR22*F22</f>
        <v>2</v>
      </c>
      <c r="AT22" s="16">
        <f t="shared" si="13"/>
        <v>2</v>
      </c>
      <c r="AU22" s="5">
        <v>1</v>
      </c>
      <c r="AV22" s="22">
        <f>AU22*C22</f>
        <v>2</v>
      </c>
      <c r="AW22" s="16">
        <f t="shared" si="14"/>
        <v>2</v>
      </c>
      <c r="AX22" s="5">
        <v>1</v>
      </c>
      <c r="AY22" s="22">
        <f>AX22*C22</f>
        <v>2</v>
      </c>
      <c r="AZ22" s="16">
        <f t="shared" si="15"/>
        <v>2</v>
      </c>
      <c r="BA22" s="5">
        <v>1</v>
      </c>
      <c r="BB22" s="22">
        <v>2</v>
      </c>
      <c r="BC22" s="16">
        <f t="shared" si="42"/>
        <v>2</v>
      </c>
      <c r="BD22" s="5">
        <v>1</v>
      </c>
      <c r="BE22" s="22">
        <f>BD22*F22</f>
        <v>2</v>
      </c>
      <c r="BF22" s="16">
        <f t="shared" si="16"/>
        <v>2</v>
      </c>
      <c r="BG22" s="5">
        <v>1</v>
      </c>
      <c r="BH22" s="22">
        <f>BG22*C22</f>
        <v>2</v>
      </c>
      <c r="BI22" s="16">
        <f t="shared" si="17"/>
        <v>2</v>
      </c>
      <c r="BJ22" s="5">
        <v>1</v>
      </c>
      <c r="BK22" s="22">
        <f>BJ22*C22</f>
        <v>2</v>
      </c>
      <c r="BL22" s="16">
        <f t="shared" si="18"/>
        <v>2</v>
      </c>
      <c r="BM22" s="5">
        <v>1</v>
      </c>
      <c r="BN22" s="22">
        <f>BM22*C22</f>
        <v>2</v>
      </c>
      <c r="BO22" s="16">
        <f t="shared" si="19"/>
        <v>2</v>
      </c>
      <c r="BP22" s="5">
        <v>1</v>
      </c>
      <c r="BQ22" s="22">
        <f>BP22*C22</f>
        <v>2</v>
      </c>
      <c r="BR22" s="16">
        <f t="shared" si="20"/>
        <v>2</v>
      </c>
      <c r="BS22" s="5">
        <v>1</v>
      </c>
      <c r="BT22" s="22">
        <f>BS22*C22</f>
        <v>2</v>
      </c>
      <c r="BU22" s="16">
        <f t="shared" si="21"/>
        <v>2</v>
      </c>
      <c r="BV22" s="5">
        <v>1</v>
      </c>
      <c r="BW22" s="22">
        <f>BV22*C22</f>
        <v>2</v>
      </c>
      <c r="BX22" s="16">
        <f>BW22</f>
        <v>2</v>
      </c>
      <c r="BY22" s="5">
        <v>1</v>
      </c>
      <c r="BZ22" s="22">
        <f>BY22*F22</f>
        <v>2</v>
      </c>
      <c r="CA22" s="16">
        <f t="shared" si="23"/>
        <v>2</v>
      </c>
      <c r="CB22" s="5">
        <v>1</v>
      </c>
      <c r="CC22" s="22">
        <f>CB22*C22</f>
        <v>2</v>
      </c>
      <c r="CD22" s="16">
        <f t="shared" si="24"/>
        <v>2</v>
      </c>
      <c r="CE22" s="5">
        <v>0</v>
      </c>
      <c r="CF22" s="22">
        <f>CE22*C22</f>
        <v>0</v>
      </c>
      <c r="CG22" s="16">
        <f t="shared" si="25"/>
        <v>0</v>
      </c>
      <c r="CH22" s="5">
        <v>1</v>
      </c>
      <c r="CI22" s="22">
        <f>CH22*C22</f>
        <v>2</v>
      </c>
      <c r="CJ22" s="16">
        <f t="shared" si="26"/>
        <v>2</v>
      </c>
      <c r="CK22" s="5">
        <v>1</v>
      </c>
      <c r="CL22" s="22">
        <f>CK22*C22</f>
        <v>2</v>
      </c>
      <c r="CM22" s="16">
        <f t="shared" si="27"/>
        <v>2</v>
      </c>
      <c r="CN22" s="5">
        <v>1</v>
      </c>
      <c r="CO22" s="22">
        <f>CN22*C22</f>
        <v>2</v>
      </c>
      <c r="CP22" s="16">
        <f t="shared" si="28"/>
        <v>2</v>
      </c>
      <c r="CQ22" s="5">
        <v>1</v>
      </c>
      <c r="CR22" s="22">
        <f>CQ22*C22</f>
        <v>2</v>
      </c>
      <c r="CS22" s="16">
        <f t="shared" si="29"/>
        <v>2</v>
      </c>
      <c r="CT22" s="5">
        <v>1</v>
      </c>
      <c r="CU22" s="22">
        <f>CT22*C22</f>
        <v>2</v>
      </c>
      <c r="CV22" s="16">
        <f t="shared" si="30"/>
        <v>2</v>
      </c>
      <c r="CW22" s="5">
        <v>1</v>
      </c>
      <c r="CX22" s="22">
        <v>2</v>
      </c>
      <c r="CY22" s="16">
        <f t="shared" si="31"/>
        <v>2</v>
      </c>
      <c r="CZ22" s="5">
        <v>1</v>
      </c>
      <c r="DA22" s="22">
        <v>2</v>
      </c>
      <c r="DB22" s="16">
        <f t="shared" si="32"/>
        <v>2</v>
      </c>
      <c r="DC22" s="5">
        <v>1</v>
      </c>
      <c r="DD22" s="22">
        <f>DC22*C22</f>
        <v>2</v>
      </c>
      <c r="DE22" s="16">
        <f>DD22</f>
        <v>2</v>
      </c>
      <c r="DF22" s="5">
        <v>1</v>
      </c>
      <c r="DG22" s="22">
        <f>DF22*F22</f>
        <v>2</v>
      </c>
      <c r="DH22" s="16">
        <f>DG22</f>
        <v>2</v>
      </c>
      <c r="DI22" s="5">
        <v>1</v>
      </c>
      <c r="DJ22" s="22">
        <f>DI22*C22</f>
        <v>2</v>
      </c>
      <c r="DK22" s="16">
        <f t="shared" si="35"/>
        <v>2</v>
      </c>
      <c r="DL22" s="5">
        <v>1</v>
      </c>
      <c r="DM22" s="22">
        <f>DL22*C22</f>
        <v>2</v>
      </c>
      <c r="DN22" s="16">
        <f t="shared" si="36"/>
        <v>2</v>
      </c>
      <c r="DO22" s="5">
        <v>1</v>
      </c>
      <c r="DP22" s="22">
        <f>DO22*C22</f>
        <v>2</v>
      </c>
      <c r="DQ22" s="16">
        <f t="shared" si="37"/>
        <v>2</v>
      </c>
      <c r="DR22" s="40">
        <f t="shared" si="39"/>
        <v>38</v>
      </c>
      <c r="DS22" s="37">
        <f t="shared" si="40"/>
        <v>76</v>
      </c>
      <c r="DT22" s="37">
        <f t="shared" si="41"/>
        <v>76</v>
      </c>
    </row>
    <row r="23" spans="1:124" s="58" customFormat="1" ht="37.5" customHeight="1">
      <c r="A23" s="12" t="s">
        <v>35</v>
      </c>
      <c r="B23" s="65" t="s">
        <v>134</v>
      </c>
      <c r="C23" s="49">
        <v>2.5</v>
      </c>
      <c r="D23" s="6" t="s">
        <v>6</v>
      </c>
      <c r="E23" s="5">
        <v>1</v>
      </c>
      <c r="F23" s="22">
        <f>E23*C23</f>
        <v>2.5</v>
      </c>
      <c r="G23" s="16">
        <f t="shared" si="0"/>
        <v>2.5</v>
      </c>
      <c r="H23" s="45">
        <v>1</v>
      </c>
      <c r="I23" s="30">
        <f>C23*H23</f>
        <v>2.5</v>
      </c>
      <c r="J23" s="16">
        <f>I23</f>
        <v>2.5</v>
      </c>
      <c r="K23" s="5">
        <v>1</v>
      </c>
      <c r="L23" s="22">
        <f>K23*C23</f>
        <v>2.5</v>
      </c>
      <c r="M23" s="16">
        <f t="shared" si="2"/>
        <v>2.5</v>
      </c>
      <c r="N23" s="5">
        <v>1</v>
      </c>
      <c r="O23" s="30">
        <f>I23*N23</f>
        <v>2.5</v>
      </c>
      <c r="P23" s="16">
        <f>O23</f>
        <v>2.5</v>
      </c>
      <c r="Q23" s="5">
        <v>1</v>
      </c>
      <c r="R23" s="22">
        <f>Q23*C23</f>
        <v>2.5</v>
      </c>
      <c r="S23" s="16">
        <f t="shared" si="4"/>
        <v>2.5</v>
      </c>
      <c r="T23" s="5">
        <v>1</v>
      </c>
      <c r="U23" s="33">
        <f>O23*T23</f>
        <v>2.5</v>
      </c>
      <c r="V23" s="16">
        <f t="shared" si="5"/>
        <v>2.5</v>
      </c>
      <c r="W23" s="5">
        <v>1</v>
      </c>
      <c r="X23" s="22">
        <f>W23*C23</f>
        <v>2.5</v>
      </c>
      <c r="Y23" s="16">
        <f t="shared" si="44"/>
        <v>2.5</v>
      </c>
      <c r="Z23" s="5">
        <v>1</v>
      </c>
      <c r="AA23" s="22">
        <f>Z23*C23</f>
        <v>2.5</v>
      </c>
      <c r="AB23" s="16">
        <f t="shared" si="7"/>
        <v>2.5</v>
      </c>
      <c r="AC23" s="5">
        <v>1</v>
      </c>
      <c r="AD23" s="22">
        <f>C23*AC23</f>
        <v>2.5</v>
      </c>
      <c r="AE23" s="16">
        <f t="shared" si="8"/>
        <v>2.5</v>
      </c>
      <c r="AF23" s="5">
        <v>1</v>
      </c>
      <c r="AG23" s="22">
        <f>AF23*C23</f>
        <v>2.5</v>
      </c>
      <c r="AH23" s="16">
        <f t="shared" si="43"/>
        <v>2.5</v>
      </c>
      <c r="AI23" s="5">
        <v>1</v>
      </c>
      <c r="AJ23" s="22">
        <v>1.5</v>
      </c>
      <c r="AK23" s="16">
        <f t="shared" si="10"/>
        <v>1.5</v>
      </c>
      <c r="AL23" s="5">
        <v>1</v>
      </c>
      <c r="AM23" s="22">
        <f>AL23*C23</f>
        <v>2.5</v>
      </c>
      <c r="AN23" s="16">
        <f t="shared" si="11"/>
        <v>2.5</v>
      </c>
      <c r="AO23" s="5">
        <v>1</v>
      </c>
      <c r="AP23" s="22">
        <f>AO23*C23</f>
        <v>2.5</v>
      </c>
      <c r="AQ23" s="16">
        <f t="shared" si="12"/>
        <v>2.5</v>
      </c>
      <c r="AR23" s="5">
        <v>1</v>
      </c>
      <c r="AS23" s="22">
        <f>AR23*F23</f>
        <v>2.5</v>
      </c>
      <c r="AT23" s="16">
        <f t="shared" si="13"/>
        <v>2.5</v>
      </c>
      <c r="AU23" s="5">
        <v>1</v>
      </c>
      <c r="AV23" s="22">
        <f>AU23*C23</f>
        <v>2.5</v>
      </c>
      <c r="AW23" s="16">
        <f t="shared" si="14"/>
        <v>2.5</v>
      </c>
      <c r="AX23" s="5">
        <v>1</v>
      </c>
      <c r="AY23" s="22">
        <f>AX23*C23</f>
        <v>2.5</v>
      </c>
      <c r="AZ23" s="16">
        <f t="shared" si="15"/>
        <v>2.5</v>
      </c>
      <c r="BA23" s="5">
        <v>1</v>
      </c>
      <c r="BB23" s="22">
        <f>BA23*C23</f>
        <v>2.5</v>
      </c>
      <c r="BC23" s="16">
        <f t="shared" si="42"/>
        <v>2.5</v>
      </c>
      <c r="BD23" s="5">
        <v>1</v>
      </c>
      <c r="BE23" s="22">
        <f>BD23*F23</f>
        <v>2.5</v>
      </c>
      <c r="BF23" s="16">
        <f t="shared" si="16"/>
        <v>2.5</v>
      </c>
      <c r="BG23" s="5">
        <v>1</v>
      </c>
      <c r="BH23" s="22">
        <f>BG23*C23</f>
        <v>2.5</v>
      </c>
      <c r="BI23" s="16">
        <f t="shared" si="17"/>
        <v>2.5</v>
      </c>
      <c r="BJ23" s="5">
        <v>1</v>
      </c>
      <c r="BK23" s="22">
        <f>BJ23*C23</f>
        <v>2.5</v>
      </c>
      <c r="BL23" s="16">
        <f t="shared" si="18"/>
        <v>2.5</v>
      </c>
      <c r="BM23" s="5">
        <v>1</v>
      </c>
      <c r="BN23" s="22">
        <f>BM23*C23</f>
        <v>2.5</v>
      </c>
      <c r="BO23" s="16">
        <f t="shared" si="19"/>
        <v>2.5</v>
      </c>
      <c r="BP23" s="5">
        <v>1</v>
      </c>
      <c r="BQ23" s="22">
        <f>BP23*C23</f>
        <v>2.5</v>
      </c>
      <c r="BR23" s="16">
        <f t="shared" si="20"/>
        <v>2.5</v>
      </c>
      <c r="BS23" s="5">
        <v>1</v>
      </c>
      <c r="BT23" s="22">
        <f>BS23*C23</f>
        <v>2.5</v>
      </c>
      <c r="BU23" s="16">
        <f t="shared" si="21"/>
        <v>2.5</v>
      </c>
      <c r="BV23" s="5">
        <v>1</v>
      </c>
      <c r="BW23" s="22">
        <f>BV23*C23</f>
        <v>2.5</v>
      </c>
      <c r="BX23" s="16">
        <f>BW23</f>
        <v>2.5</v>
      </c>
      <c r="BY23" s="5">
        <v>1</v>
      </c>
      <c r="BZ23" s="22">
        <f>BY23*F23</f>
        <v>2.5</v>
      </c>
      <c r="CA23" s="16">
        <f t="shared" si="23"/>
        <v>2.5</v>
      </c>
      <c r="CB23" s="5">
        <v>1</v>
      </c>
      <c r="CC23" s="22">
        <f>CB23*C23</f>
        <v>2.5</v>
      </c>
      <c r="CD23" s="16">
        <f t="shared" si="24"/>
        <v>2.5</v>
      </c>
      <c r="CE23" s="5">
        <v>0</v>
      </c>
      <c r="CF23" s="22">
        <f>CE23*C23</f>
        <v>0</v>
      </c>
      <c r="CG23" s="16">
        <f t="shared" si="25"/>
        <v>0</v>
      </c>
      <c r="CH23" s="5">
        <v>1</v>
      </c>
      <c r="CI23" s="22">
        <f>CH23*C23</f>
        <v>2.5</v>
      </c>
      <c r="CJ23" s="16">
        <f t="shared" si="26"/>
        <v>2.5</v>
      </c>
      <c r="CK23" s="5">
        <v>1</v>
      </c>
      <c r="CL23" s="22">
        <f>CK23*C23</f>
        <v>2.5</v>
      </c>
      <c r="CM23" s="16">
        <f t="shared" si="27"/>
        <v>2.5</v>
      </c>
      <c r="CN23" s="5">
        <v>1</v>
      </c>
      <c r="CO23" s="22">
        <f>CN23*C23</f>
        <v>2.5</v>
      </c>
      <c r="CP23" s="16">
        <f t="shared" si="28"/>
        <v>2.5</v>
      </c>
      <c r="CQ23" s="5">
        <v>1</v>
      </c>
      <c r="CR23" s="22">
        <f>CQ23*C23</f>
        <v>2.5</v>
      </c>
      <c r="CS23" s="16">
        <f t="shared" si="29"/>
        <v>2.5</v>
      </c>
      <c r="CT23" s="5">
        <v>1</v>
      </c>
      <c r="CU23" s="22">
        <f>CT23*C23</f>
        <v>2.5</v>
      </c>
      <c r="CV23" s="16">
        <f t="shared" si="30"/>
        <v>2.5</v>
      </c>
      <c r="CW23" s="5">
        <v>1</v>
      </c>
      <c r="CX23" s="22">
        <f>CW23*C23</f>
        <v>2.5</v>
      </c>
      <c r="CY23" s="16">
        <f t="shared" si="31"/>
        <v>2.5</v>
      </c>
      <c r="CZ23" s="5">
        <v>1</v>
      </c>
      <c r="DA23" s="22">
        <f>CZ23*C23</f>
        <v>2.5</v>
      </c>
      <c r="DB23" s="16">
        <f t="shared" si="32"/>
        <v>2.5</v>
      </c>
      <c r="DC23" s="5">
        <v>1</v>
      </c>
      <c r="DD23" s="22">
        <f>DC23*C23</f>
        <v>2.5</v>
      </c>
      <c r="DE23" s="16">
        <f>DD23</f>
        <v>2.5</v>
      </c>
      <c r="DF23" s="5">
        <v>1</v>
      </c>
      <c r="DG23" s="22">
        <f>DF23*F23</f>
        <v>2.5</v>
      </c>
      <c r="DH23" s="16">
        <f>DG23</f>
        <v>2.5</v>
      </c>
      <c r="DI23" s="5">
        <v>1</v>
      </c>
      <c r="DJ23" s="22">
        <f>DI23*C23</f>
        <v>2.5</v>
      </c>
      <c r="DK23" s="16">
        <f t="shared" si="35"/>
        <v>2.5</v>
      </c>
      <c r="DL23" s="5">
        <v>1</v>
      </c>
      <c r="DM23" s="22">
        <f>DL23*C23</f>
        <v>2.5</v>
      </c>
      <c r="DN23" s="16">
        <f t="shared" si="36"/>
        <v>2.5</v>
      </c>
      <c r="DO23" s="5">
        <v>1</v>
      </c>
      <c r="DP23" s="22">
        <f>DO23*C23</f>
        <v>2.5</v>
      </c>
      <c r="DQ23" s="16">
        <f t="shared" si="37"/>
        <v>2.5</v>
      </c>
      <c r="DR23" s="40">
        <f t="shared" si="39"/>
        <v>38</v>
      </c>
      <c r="DS23" s="37">
        <f t="shared" si="40"/>
        <v>94</v>
      </c>
      <c r="DT23" s="37">
        <f t="shared" si="41"/>
        <v>94</v>
      </c>
    </row>
    <row r="24" spans="1:124" s="58" customFormat="1" ht="28.5" customHeight="1">
      <c r="A24" s="61" t="s">
        <v>36</v>
      </c>
      <c r="B24" s="64" t="s">
        <v>126</v>
      </c>
      <c r="C24" s="49" t="s">
        <v>132</v>
      </c>
      <c r="D24" s="6" t="s">
        <v>6</v>
      </c>
      <c r="E24" s="5">
        <v>1</v>
      </c>
      <c r="F24" s="33">
        <v>1.5</v>
      </c>
      <c r="G24" s="30">
        <f t="shared" si="0"/>
        <v>1.5</v>
      </c>
      <c r="H24" s="46">
        <v>1</v>
      </c>
      <c r="I24" s="30">
        <v>1.5</v>
      </c>
      <c r="J24" s="16">
        <f>+I24</f>
        <v>1.5</v>
      </c>
      <c r="K24" s="5">
        <v>1</v>
      </c>
      <c r="L24" s="22">
        <v>2</v>
      </c>
      <c r="M24" s="30">
        <f t="shared" si="2"/>
        <v>2</v>
      </c>
      <c r="N24" s="5">
        <v>1</v>
      </c>
      <c r="O24" s="33">
        <v>2</v>
      </c>
      <c r="P24" s="30">
        <f>O24</f>
        <v>2</v>
      </c>
      <c r="Q24" s="5">
        <v>1</v>
      </c>
      <c r="R24" s="33">
        <v>2.5</v>
      </c>
      <c r="S24" s="30">
        <f t="shared" si="4"/>
        <v>2.5</v>
      </c>
      <c r="T24" s="5">
        <v>1</v>
      </c>
      <c r="U24" s="33">
        <v>2.5</v>
      </c>
      <c r="V24" s="30">
        <f t="shared" si="5"/>
        <v>2.5</v>
      </c>
      <c r="W24" s="5">
        <v>1</v>
      </c>
      <c r="X24" s="33">
        <v>2</v>
      </c>
      <c r="Y24" s="30">
        <f t="shared" si="44"/>
        <v>2</v>
      </c>
      <c r="Z24" s="5">
        <v>1</v>
      </c>
      <c r="AA24" s="33">
        <v>2</v>
      </c>
      <c r="AB24" s="30">
        <f t="shared" si="7"/>
        <v>2</v>
      </c>
      <c r="AC24" s="5">
        <v>1</v>
      </c>
      <c r="AD24" s="33">
        <v>2.5</v>
      </c>
      <c r="AE24" s="30">
        <f t="shared" si="8"/>
        <v>2.5</v>
      </c>
      <c r="AF24" s="5">
        <v>1</v>
      </c>
      <c r="AG24" s="33">
        <v>2.5</v>
      </c>
      <c r="AH24" s="30">
        <f t="shared" si="43"/>
        <v>2.5</v>
      </c>
      <c r="AI24" s="5">
        <v>1</v>
      </c>
      <c r="AJ24" s="33">
        <v>2.5</v>
      </c>
      <c r="AK24" s="30">
        <f t="shared" si="10"/>
        <v>2.5</v>
      </c>
      <c r="AL24" s="5">
        <v>1</v>
      </c>
      <c r="AM24" s="33">
        <v>2</v>
      </c>
      <c r="AN24" s="30">
        <f t="shared" si="11"/>
        <v>2</v>
      </c>
      <c r="AO24" s="5">
        <v>1</v>
      </c>
      <c r="AP24" s="33">
        <v>1.5</v>
      </c>
      <c r="AQ24" s="30">
        <f t="shared" si="12"/>
        <v>1.5</v>
      </c>
      <c r="AR24" s="5">
        <v>1</v>
      </c>
      <c r="AS24" s="33">
        <v>1.5</v>
      </c>
      <c r="AT24" s="30">
        <f t="shared" si="13"/>
        <v>1.5</v>
      </c>
      <c r="AU24" s="5">
        <v>1</v>
      </c>
      <c r="AV24" s="33">
        <v>2</v>
      </c>
      <c r="AW24" s="30">
        <f t="shared" si="14"/>
        <v>2</v>
      </c>
      <c r="AX24" s="5">
        <v>1</v>
      </c>
      <c r="AY24" s="33">
        <v>2.5</v>
      </c>
      <c r="AZ24" s="30">
        <f t="shared" si="15"/>
        <v>2.5</v>
      </c>
      <c r="BA24" s="5">
        <v>1</v>
      </c>
      <c r="BB24" s="33">
        <v>1.5</v>
      </c>
      <c r="BC24" s="30">
        <f t="shared" si="42"/>
        <v>1.5</v>
      </c>
      <c r="BD24" s="5">
        <v>1</v>
      </c>
      <c r="BE24" s="33">
        <v>1.5</v>
      </c>
      <c r="BF24" s="30">
        <f t="shared" si="16"/>
        <v>1.5</v>
      </c>
      <c r="BG24" s="5">
        <v>1</v>
      </c>
      <c r="BH24" s="33">
        <v>1.5</v>
      </c>
      <c r="BI24" s="30">
        <f t="shared" si="17"/>
        <v>1.5</v>
      </c>
      <c r="BJ24" s="5">
        <v>1</v>
      </c>
      <c r="BK24" s="33">
        <v>2</v>
      </c>
      <c r="BL24" s="30">
        <f t="shared" si="18"/>
        <v>2</v>
      </c>
      <c r="BM24" s="5">
        <v>1</v>
      </c>
      <c r="BN24" s="33">
        <v>2.5</v>
      </c>
      <c r="BO24" s="30">
        <f t="shared" si="19"/>
        <v>2.5</v>
      </c>
      <c r="BP24" s="5">
        <v>1</v>
      </c>
      <c r="BQ24" s="33">
        <v>1.5</v>
      </c>
      <c r="BR24" s="30">
        <f t="shared" si="20"/>
        <v>1.5</v>
      </c>
      <c r="BS24" s="5">
        <v>1</v>
      </c>
      <c r="BT24" s="33">
        <v>2.5</v>
      </c>
      <c r="BU24" s="30">
        <f t="shared" si="21"/>
        <v>2.5</v>
      </c>
      <c r="BV24" s="5">
        <v>1</v>
      </c>
      <c r="BW24" s="33">
        <v>2.5</v>
      </c>
      <c r="BX24" s="30">
        <f>BW24</f>
        <v>2.5</v>
      </c>
      <c r="BY24" s="5">
        <v>1</v>
      </c>
      <c r="BZ24" s="33">
        <v>2</v>
      </c>
      <c r="CA24" s="30">
        <f t="shared" si="23"/>
        <v>2</v>
      </c>
      <c r="CB24" s="5">
        <v>1</v>
      </c>
      <c r="CC24" s="33">
        <v>2.5</v>
      </c>
      <c r="CD24" s="30">
        <f t="shared" si="24"/>
        <v>2.5</v>
      </c>
      <c r="CE24" s="5">
        <v>0</v>
      </c>
      <c r="CF24" s="33">
        <v>0</v>
      </c>
      <c r="CG24" s="30">
        <f t="shared" si="25"/>
        <v>0</v>
      </c>
      <c r="CH24" s="5">
        <v>1</v>
      </c>
      <c r="CI24" s="33">
        <v>2</v>
      </c>
      <c r="CJ24" s="30">
        <f t="shared" si="26"/>
        <v>2</v>
      </c>
      <c r="CK24" s="5">
        <v>1</v>
      </c>
      <c r="CL24" s="33">
        <v>2.5</v>
      </c>
      <c r="CM24" s="30">
        <f t="shared" si="27"/>
        <v>2.5</v>
      </c>
      <c r="CN24" s="5">
        <v>1</v>
      </c>
      <c r="CO24" s="33">
        <v>1.5</v>
      </c>
      <c r="CP24" s="30">
        <f t="shared" si="28"/>
        <v>1.5</v>
      </c>
      <c r="CQ24" s="5">
        <v>1</v>
      </c>
      <c r="CR24" s="33">
        <v>2.5</v>
      </c>
      <c r="CS24" s="30">
        <f t="shared" si="29"/>
        <v>2.5</v>
      </c>
      <c r="CT24" s="5">
        <v>1</v>
      </c>
      <c r="CU24" s="33">
        <v>2.5</v>
      </c>
      <c r="CV24" s="30">
        <f t="shared" si="30"/>
        <v>2.5</v>
      </c>
      <c r="CW24" s="5">
        <v>1</v>
      </c>
      <c r="CX24" s="33">
        <v>1.5</v>
      </c>
      <c r="CY24" s="30">
        <f t="shared" si="31"/>
        <v>1.5</v>
      </c>
      <c r="CZ24" s="5">
        <v>1</v>
      </c>
      <c r="DA24" s="33">
        <v>1.5</v>
      </c>
      <c r="DB24" s="30">
        <f t="shared" si="32"/>
        <v>1.5</v>
      </c>
      <c r="DC24" s="5">
        <v>1</v>
      </c>
      <c r="DD24" s="33">
        <v>2.5</v>
      </c>
      <c r="DE24" s="30">
        <f>DD24</f>
        <v>2.5</v>
      </c>
      <c r="DF24" s="5">
        <v>1</v>
      </c>
      <c r="DG24" s="33">
        <v>2.5</v>
      </c>
      <c r="DH24" s="30">
        <f>DG24</f>
        <v>2.5</v>
      </c>
      <c r="DI24" s="5">
        <v>1</v>
      </c>
      <c r="DJ24" s="33">
        <v>2</v>
      </c>
      <c r="DK24" s="30">
        <f t="shared" si="35"/>
        <v>2</v>
      </c>
      <c r="DL24" s="5">
        <v>1</v>
      </c>
      <c r="DM24" s="33">
        <v>2.5</v>
      </c>
      <c r="DN24" s="30">
        <f t="shared" si="36"/>
        <v>2.5</v>
      </c>
      <c r="DO24" s="5">
        <v>1</v>
      </c>
      <c r="DP24" s="33">
        <v>2.5</v>
      </c>
      <c r="DQ24" s="30">
        <f t="shared" si="37"/>
        <v>2.5</v>
      </c>
      <c r="DR24" s="40">
        <f t="shared" si="39"/>
        <v>38</v>
      </c>
      <c r="DS24" s="37">
        <f t="shared" si="40"/>
        <v>79</v>
      </c>
      <c r="DT24" s="37">
        <f t="shared" si="41"/>
        <v>79</v>
      </c>
    </row>
    <row r="25" spans="1:124" s="58" customFormat="1" ht="28.5" customHeight="1">
      <c r="A25" s="12" t="s">
        <v>37</v>
      </c>
      <c r="B25" s="64" t="s">
        <v>127</v>
      </c>
      <c r="C25" s="49" t="s">
        <v>98</v>
      </c>
      <c r="D25" s="6" t="s">
        <v>6</v>
      </c>
      <c r="E25" s="5">
        <v>1</v>
      </c>
      <c r="F25" s="22">
        <v>1</v>
      </c>
      <c r="G25" s="16">
        <f t="shared" si="0"/>
        <v>1</v>
      </c>
      <c r="H25" s="45">
        <v>1</v>
      </c>
      <c r="I25" s="30">
        <v>1</v>
      </c>
      <c r="J25" s="16">
        <f>I25</f>
        <v>1</v>
      </c>
      <c r="K25" s="5">
        <v>1</v>
      </c>
      <c r="L25" s="22">
        <v>2</v>
      </c>
      <c r="M25" s="16">
        <f t="shared" si="2"/>
        <v>2</v>
      </c>
      <c r="N25" s="5">
        <v>1</v>
      </c>
      <c r="O25" s="30">
        <v>2</v>
      </c>
      <c r="P25" s="16">
        <f>O25</f>
        <v>2</v>
      </c>
      <c r="Q25" s="5">
        <v>1</v>
      </c>
      <c r="R25" s="22">
        <v>3</v>
      </c>
      <c r="S25" s="16">
        <f t="shared" si="4"/>
        <v>3</v>
      </c>
      <c r="T25" s="5">
        <v>1</v>
      </c>
      <c r="U25" s="33">
        <v>3</v>
      </c>
      <c r="V25" s="16">
        <f t="shared" si="5"/>
        <v>3</v>
      </c>
      <c r="W25" s="5">
        <v>1</v>
      </c>
      <c r="X25" s="22">
        <v>2</v>
      </c>
      <c r="Y25" s="16">
        <f t="shared" si="44"/>
        <v>2</v>
      </c>
      <c r="Z25" s="5">
        <v>1</v>
      </c>
      <c r="AA25" s="22">
        <v>2</v>
      </c>
      <c r="AB25" s="16">
        <f t="shared" si="7"/>
        <v>2</v>
      </c>
      <c r="AC25" s="5">
        <v>1</v>
      </c>
      <c r="AD25" s="22">
        <v>3</v>
      </c>
      <c r="AE25" s="16">
        <f t="shared" si="8"/>
        <v>3</v>
      </c>
      <c r="AF25" s="5">
        <v>1</v>
      </c>
      <c r="AG25" s="22">
        <v>3</v>
      </c>
      <c r="AH25" s="16">
        <f t="shared" si="43"/>
        <v>3</v>
      </c>
      <c r="AI25" s="5">
        <v>1</v>
      </c>
      <c r="AJ25" s="22">
        <v>3</v>
      </c>
      <c r="AK25" s="16">
        <f t="shared" si="10"/>
        <v>3</v>
      </c>
      <c r="AL25" s="5">
        <v>1</v>
      </c>
      <c r="AM25" s="22">
        <v>2</v>
      </c>
      <c r="AN25" s="16">
        <f t="shared" si="11"/>
        <v>2</v>
      </c>
      <c r="AO25" s="5">
        <v>1</v>
      </c>
      <c r="AP25" s="22">
        <v>1</v>
      </c>
      <c r="AQ25" s="16">
        <f t="shared" si="12"/>
        <v>1</v>
      </c>
      <c r="AR25" s="5">
        <v>1</v>
      </c>
      <c r="AS25" s="22">
        <f>AR25*F25</f>
        <v>1</v>
      </c>
      <c r="AT25" s="16">
        <f t="shared" si="13"/>
        <v>1</v>
      </c>
      <c r="AU25" s="5">
        <v>1</v>
      </c>
      <c r="AV25" s="22">
        <v>2</v>
      </c>
      <c r="AW25" s="16">
        <f t="shared" si="14"/>
        <v>2</v>
      </c>
      <c r="AX25" s="5">
        <v>1</v>
      </c>
      <c r="AY25" s="22">
        <v>3</v>
      </c>
      <c r="AZ25" s="16">
        <f t="shared" si="15"/>
        <v>3</v>
      </c>
      <c r="BA25" s="5">
        <v>1</v>
      </c>
      <c r="BB25" s="22">
        <v>1</v>
      </c>
      <c r="BC25" s="16">
        <f t="shared" si="42"/>
        <v>1</v>
      </c>
      <c r="BD25" s="5">
        <v>1</v>
      </c>
      <c r="BE25" s="22">
        <f>BD25*F25</f>
        <v>1</v>
      </c>
      <c r="BF25" s="16">
        <f t="shared" si="16"/>
        <v>1</v>
      </c>
      <c r="BG25" s="5">
        <v>1</v>
      </c>
      <c r="BH25" s="22">
        <v>1</v>
      </c>
      <c r="BI25" s="16">
        <f t="shared" si="17"/>
        <v>1</v>
      </c>
      <c r="BJ25" s="5">
        <v>1</v>
      </c>
      <c r="BK25" s="22">
        <v>2</v>
      </c>
      <c r="BL25" s="16">
        <f t="shared" si="18"/>
        <v>2</v>
      </c>
      <c r="BM25" s="5">
        <v>1</v>
      </c>
      <c r="BN25" s="22">
        <v>3</v>
      </c>
      <c r="BO25" s="16">
        <f t="shared" si="19"/>
        <v>3</v>
      </c>
      <c r="BP25" s="5">
        <v>1</v>
      </c>
      <c r="BQ25" s="22">
        <v>1</v>
      </c>
      <c r="BR25" s="16">
        <f t="shared" si="20"/>
        <v>1</v>
      </c>
      <c r="BS25" s="5">
        <v>1</v>
      </c>
      <c r="BT25" s="22">
        <v>3</v>
      </c>
      <c r="BU25" s="16">
        <f t="shared" si="21"/>
        <v>3</v>
      </c>
      <c r="BV25" s="5">
        <v>1</v>
      </c>
      <c r="BW25" s="22">
        <v>3</v>
      </c>
      <c r="BX25" s="16">
        <f>BW25</f>
        <v>3</v>
      </c>
      <c r="BY25" s="5">
        <v>1</v>
      </c>
      <c r="BZ25" s="22">
        <v>2</v>
      </c>
      <c r="CA25" s="16">
        <f t="shared" si="23"/>
        <v>2</v>
      </c>
      <c r="CB25" s="5">
        <v>1</v>
      </c>
      <c r="CC25" s="22">
        <v>3</v>
      </c>
      <c r="CD25" s="16">
        <f t="shared" si="24"/>
        <v>3</v>
      </c>
      <c r="CE25" s="5">
        <v>0</v>
      </c>
      <c r="CF25" s="22">
        <v>0</v>
      </c>
      <c r="CG25" s="16">
        <f t="shared" si="25"/>
        <v>0</v>
      </c>
      <c r="CH25" s="5">
        <v>1</v>
      </c>
      <c r="CI25" s="22">
        <v>2</v>
      </c>
      <c r="CJ25" s="16">
        <f t="shared" si="26"/>
        <v>2</v>
      </c>
      <c r="CK25" s="5">
        <v>1</v>
      </c>
      <c r="CL25" s="22">
        <v>3</v>
      </c>
      <c r="CM25" s="16">
        <f t="shared" si="27"/>
        <v>3</v>
      </c>
      <c r="CN25" s="5">
        <v>1</v>
      </c>
      <c r="CO25" s="22">
        <v>1</v>
      </c>
      <c r="CP25" s="16">
        <f t="shared" si="28"/>
        <v>1</v>
      </c>
      <c r="CQ25" s="5">
        <v>1</v>
      </c>
      <c r="CR25" s="22">
        <v>3</v>
      </c>
      <c r="CS25" s="16">
        <f t="shared" si="29"/>
        <v>3</v>
      </c>
      <c r="CT25" s="5">
        <v>1</v>
      </c>
      <c r="CU25" s="22">
        <v>3</v>
      </c>
      <c r="CV25" s="16">
        <f t="shared" si="30"/>
        <v>3</v>
      </c>
      <c r="CW25" s="5">
        <v>1</v>
      </c>
      <c r="CX25" s="22">
        <v>1</v>
      </c>
      <c r="CY25" s="16">
        <f t="shared" si="31"/>
        <v>1</v>
      </c>
      <c r="CZ25" s="5">
        <v>1</v>
      </c>
      <c r="DA25" s="22">
        <v>1</v>
      </c>
      <c r="DB25" s="16">
        <f t="shared" si="32"/>
        <v>1</v>
      </c>
      <c r="DC25" s="5">
        <v>1</v>
      </c>
      <c r="DD25" s="22">
        <v>1</v>
      </c>
      <c r="DE25" s="16">
        <f>DD25</f>
        <v>1</v>
      </c>
      <c r="DF25" s="5">
        <v>1</v>
      </c>
      <c r="DG25" s="22">
        <v>3</v>
      </c>
      <c r="DH25" s="16">
        <f>DG25</f>
        <v>3</v>
      </c>
      <c r="DI25" s="5">
        <v>1</v>
      </c>
      <c r="DJ25" s="22">
        <v>2</v>
      </c>
      <c r="DK25" s="16">
        <f t="shared" si="35"/>
        <v>2</v>
      </c>
      <c r="DL25" s="5">
        <v>1</v>
      </c>
      <c r="DM25" s="22">
        <v>3</v>
      </c>
      <c r="DN25" s="16">
        <f t="shared" si="36"/>
        <v>3</v>
      </c>
      <c r="DO25" s="5">
        <v>1</v>
      </c>
      <c r="DP25" s="22">
        <v>3</v>
      </c>
      <c r="DQ25" s="16">
        <f t="shared" si="37"/>
        <v>3</v>
      </c>
      <c r="DR25" s="40">
        <f t="shared" si="39"/>
        <v>38</v>
      </c>
      <c r="DS25" s="37">
        <f t="shared" si="40"/>
        <v>80</v>
      </c>
      <c r="DT25" s="37">
        <f t="shared" si="41"/>
        <v>80</v>
      </c>
    </row>
    <row r="26" spans="1:124" ht="12.75">
      <c r="A26" s="85" t="s">
        <v>110</v>
      </c>
      <c r="B26" s="85"/>
      <c r="C26" s="85"/>
      <c r="D26" s="85"/>
      <c r="E26" s="5"/>
      <c r="F26" s="29">
        <f>SUM(F4:F25)</f>
        <v>161.44325999999998</v>
      </c>
      <c r="G26" s="29">
        <f>SUM(G4:G25)</f>
        <v>161.44325999999998</v>
      </c>
      <c r="H26" s="5"/>
      <c r="I26" s="29">
        <f>SUM(I4:I25)</f>
        <v>192.85</v>
      </c>
      <c r="J26" s="29">
        <f>SUM(J4:J25)</f>
        <v>192.85</v>
      </c>
      <c r="K26" s="5"/>
      <c r="L26" s="29">
        <f>SUM(L4:L25)</f>
        <v>188.55488</v>
      </c>
      <c r="M26" s="29">
        <f>SUM(M4:M25)</f>
        <v>188.55488</v>
      </c>
      <c r="N26" s="5"/>
      <c r="O26" s="29">
        <f>SUM(O4:O25)</f>
        <v>215.22603999999998</v>
      </c>
      <c r="P26" s="29">
        <f>SUM(P4:P25)</f>
        <v>215.22603999999998</v>
      </c>
      <c r="Q26" s="5"/>
      <c r="R26" s="29">
        <f>SUM(R4:R25)</f>
        <v>226.1118</v>
      </c>
      <c r="S26" s="29">
        <f>SUM(S4:S25)</f>
        <v>226.1118</v>
      </c>
      <c r="T26" s="5"/>
      <c r="U26" s="29">
        <f>SUM(U4:U25)</f>
        <v>220.68637999999999</v>
      </c>
      <c r="V26" s="29">
        <f>SUM(V4:V25)</f>
        <v>220.68637999999999</v>
      </c>
      <c r="W26" s="5"/>
      <c r="X26" s="29">
        <f>SUM(X4:X25)</f>
        <v>222.45997999999997</v>
      </c>
      <c r="Y26" s="29">
        <f>SUM(Y4:Y25)</f>
        <v>222.45997999999997</v>
      </c>
      <c r="Z26" s="5"/>
      <c r="AA26" s="29">
        <f>SUM(AA4:AA25)</f>
        <v>170.31512</v>
      </c>
      <c r="AB26" s="29">
        <f>SUM(AB4:AB25)</f>
        <v>170.31512</v>
      </c>
      <c r="AC26" s="5"/>
      <c r="AD26" s="29">
        <f>SUM(AD4:AD25)</f>
        <v>282.10441</v>
      </c>
      <c r="AE26" s="29">
        <f>SUM(AE4:AE25)</f>
        <v>282.10441</v>
      </c>
      <c r="AF26" s="5"/>
      <c r="AG26" s="29">
        <f>SUM(AG4:AG25)</f>
        <v>253.04567999999998</v>
      </c>
      <c r="AH26" s="29">
        <f>SUM(AH4:AH25)</f>
        <v>253.04567999999998</v>
      </c>
      <c r="AI26" s="5"/>
      <c r="AJ26" s="29">
        <f>SUM(AJ4:AJ25)</f>
        <v>287.9343</v>
      </c>
      <c r="AK26" s="29">
        <f>SUM(AK4:AK25)</f>
        <v>287.9343</v>
      </c>
      <c r="AL26" s="5"/>
      <c r="AM26" s="29">
        <f>SUM(AM4:AM25)</f>
        <v>191.43032</v>
      </c>
      <c r="AN26" s="29">
        <f>SUM(AN4:AN25)</f>
        <v>191.43032</v>
      </c>
      <c r="AO26" s="5"/>
      <c r="AP26" s="29">
        <f>SUM(AP4:AP25)</f>
        <v>170.48345999999998</v>
      </c>
      <c r="AQ26" s="29">
        <f>SUM(AQ4:AQ25)</f>
        <v>170.48345999999998</v>
      </c>
      <c r="AR26" s="5"/>
      <c r="AS26" s="29">
        <f>SUM(AS4:AS25)</f>
        <v>154.19877</v>
      </c>
      <c r="AT26" s="29">
        <f>SUM(AT4:AT25)</f>
        <v>154.19877</v>
      </c>
      <c r="AU26" s="5"/>
      <c r="AV26" s="29">
        <f>SUM(AV4:AV25)</f>
        <v>192.07728</v>
      </c>
      <c r="AW26" s="29">
        <f>SUM(AW4:AW25)</f>
        <v>192.07728</v>
      </c>
      <c r="AX26" s="5"/>
      <c r="AY26" s="29">
        <f>SUM(AY4:AY25)</f>
        <v>256.27134</v>
      </c>
      <c r="AZ26" s="29">
        <f>SUM(AZ4:AZ25)</f>
        <v>256.27134</v>
      </c>
      <c r="BA26" s="5"/>
      <c r="BB26" s="29">
        <f>SUM(BB4:BB25)</f>
        <v>142.32381999999998</v>
      </c>
      <c r="BC26" s="29">
        <f>SUM(BC4:BC25)</f>
        <v>142.32381999999998</v>
      </c>
      <c r="BD26" s="5"/>
      <c r="BE26" s="29">
        <f>SUM(BE4:BE25)</f>
        <v>141.82183999999998</v>
      </c>
      <c r="BF26" s="29">
        <f>SUM(BF4:BF25)</f>
        <v>141.82183999999998</v>
      </c>
      <c r="BG26" s="5"/>
      <c r="BH26" s="29">
        <f>SUM(BH4:BH25)</f>
        <v>159.59464</v>
      </c>
      <c r="BI26" s="29">
        <f>SUM(BI4:BI25)</f>
        <v>159.59464</v>
      </c>
      <c r="BJ26" s="5"/>
      <c r="BK26" s="29">
        <f>SUM(BK4:BK25)</f>
        <v>174.27805999999998</v>
      </c>
      <c r="BL26" s="29">
        <f>SUM(BL4:BL25)</f>
        <v>174.27805999999998</v>
      </c>
      <c r="BM26" s="5"/>
      <c r="BN26" s="29">
        <f>SUM(BN4:BN25)</f>
        <v>227.67</v>
      </c>
      <c r="BO26" s="29">
        <f>SUM(BO4:BO25)</f>
        <v>227.67</v>
      </c>
      <c r="BP26" s="5"/>
      <c r="BQ26" s="29">
        <f>SUM(BQ4:BQ25)</f>
        <v>153.85399999999998</v>
      </c>
      <c r="BR26" s="29">
        <f>SUM(BR4:BR25)</f>
        <v>153.85399999999998</v>
      </c>
      <c r="BS26" s="5"/>
      <c r="BT26" s="29">
        <f>SUM(BT4:BT25)</f>
        <v>253.92035999999996</v>
      </c>
      <c r="BU26" s="29">
        <f>SUM(BU4:BU25)</f>
        <v>253.92035999999996</v>
      </c>
      <c r="BV26" s="5"/>
      <c r="BW26" s="29">
        <f>SUM(BW4:BW25)</f>
        <v>271.8015</v>
      </c>
      <c r="BX26" s="29">
        <f>SUM(BX4:BX25)</f>
        <v>271.8015</v>
      </c>
      <c r="BY26" s="5"/>
      <c r="BZ26" s="29">
        <f>SUM(BZ4:BZ25)</f>
        <v>195.68234999999999</v>
      </c>
      <c r="CA26" s="29">
        <f>SUM(CA4:CA25)</f>
        <v>195.68234999999999</v>
      </c>
      <c r="CB26" s="5"/>
      <c r="CC26" s="29">
        <f>SUM(CC4:CC25)</f>
        <v>332.42</v>
      </c>
      <c r="CD26" s="29">
        <f>SUM(CD4:CD25)</f>
        <v>332.42</v>
      </c>
      <c r="CE26" s="5"/>
      <c r="CF26" s="29">
        <f>SUM(CF4:CF25)</f>
        <v>0</v>
      </c>
      <c r="CG26" s="29">
        <f>SUM(CG4:CG25)</f>
        <v>0</v>
      </c>
      <c r="CH26" s="5"/>
      <c r="CI26" s="29">
        <f>SUM(CI4:CI25)</f>
        <v>285.99999999999994</v>
      </c>
      <c r="CJ26" s="29">
        <f>SUM(CJ4:CJ25)</f>
        <v>285.99999999999994</v>
      </c>
      <c r="CK26" s="5"/>
      <c r="CL26" s="29">
        <f>SUM(CL4:CL25)</f>
        <v>256.79376</v>
      </c>
      <c r="CM26" s="29">
        <f>SUM(CM4:CM25)</f>
        <v>256.79376</v>
      </c>
      <c r="CN26" s="5"/>
      <c r="CO26" s="29">
        <f>SUM(CO4:CO25)</f>
        <v>177.56308</v>
      </c>
      <c r="CP26" s="29">
        <f>SUM(CP4:CP25)</f>
        <v>177.56308</v>
      </c>
      <c r="CQ26" s="5"/>
      <c r="CR26" s="29">
        <f>SUM(CR4:CR25)</f>
        <v>260.00838999999996</v>
      </c>
      <c r="CS26" s="29">
        <f>SUM(CS4:CS25)</f>
        <v>260.00838999999996</v>
      </c>
      <c r="CT26" s="5"/>
      <c r="CU26" s="29">
        <f>SUM(CU4:CU25)</f>
        <v>274.191</v>
      </c>
      <c r="CV26" s="29">
        <f>SUM(CV4:CV25)</f>
        <v>274.191</v>
      </c>
      <c r="CW26" s="5"/>
      <c r="CX26" s="29">
        <f>SUM(CX4:CX25)</f>
        <v>138.18076</v>
      </c>
      <c r="CY26" s="29">
        <f>SUM(CY4:CY25)</f>
        <v>138.18076</v>
      </c>
      <c r="CZ26" s="5"/>
      <c r="DA26" s="29">
        <f>SUM(DA4:DA25)</f>
        <v>125.72175999999999</v>
      </c>
      <c r="DB26" s="29">
        <f>SUM(DB4:DB25)</f>
        <v>125.72175999999999</v>
      </c>
      <c r="DC26" s="5"/>
      <c r="DD26" s="29">
        <f>SUM(DD4:DD25)</f>
        <v>237.91287</v>
      </c>
      <c r="DE26" s="29">
        <f>SUM(DE4:DE25)</f>
        <v>237.91287</v>
      </c>
      <c r="DF26" s="5"/>
      <c r="DG26" s="29">
        <f>SUM(DG4:DG25)</f>
        <v>223.62037999999998</v>
      </c>
      <c r="DH26" s="29">
        <f>SUM(DH4:DH25)</f>
        <v>223.62037999999998</v>
      </c>
      <c r="DI26" s="5"/>
      <c r="DJ26" s="29">
        <f>SUM(DJ4:DJ25)</f>
        <v>166.78665999999998</v>
      </c>
      <c r="DK26" s="29">
        <f>SUM(DK4:DK25)</f>
        <v>166.78665999999998</v>
      </c>
      <c r="DL26" s="5"/>
      <c r="DM26" s="29">
        <f>SUM(DM4:DM25)</f>
        <v>245.77608999999998</v>
      </c>
      <c r="DN26" s="29">
        <f>SUM(DN4:DN25)</f>
        <v>245.77608999999998</v>
      </c>
      <c r="DO26" s="5"/>
      <c r="DP26" s="29">
        <f>SUM(DP4:DP25)</f>
        <v>310.74</v>
      </c>
      <c r="DQ26" s="29">
        <f>SUM(DQ4:DQ25)</f>
        <v>310.74</v>
      </c>
      <c r="DR26" s="29"/>
      <c r="DS26" s="37">
        <f>F26+I26+L26+O26+R26+U26+X26+AA26+AD26+AG26+AJ26+AM26+AP26+AS26+AV26+BB26+BE26+AY26+BH26+BK26+BN26+BQ26+BT26+BW26+BZ26+CC26+CF26+CI26+CL26+CO26+CR26+CU26+CX26+DA26+DD26+DG26+DJ26+DM26+DP26</f>
        <v>8141.85434</v>
      </c>
      <c r="DT26" s="37">
        <f>SUM(DT4:DT25)</f>
        <v>8141.85434</v>
      </c>
    </row>
    <row r="27" spans="1:124" ht="24.75" customHeight="1">
      <c r="A27" s="24" t="s">
        <v>109</v>
      </c>
      <c r="B27" s="14" t="s">
        <v>47</v>
      </c>
      <c r="C27" s="7"/>
      <c r="D27" s="7"/>
      <c r="E27" s="7"/>
      <c r="F27" s="7"/>
      <c r="G27" s="26"/>
      <c r="H27" s="26"/>
      <c r="I27" s="38"/>
      <c r="J27" s="26"/>
      <c r="K27" s="7"/>
      <c r="L27" s="7"/>
      <c r="M27" s="26"/>
      <c r="N27" s="7"/>
      <c r="O27" s="7"/>
      <c r="P27" s="26"/>
      <c r="Q27" s="7"/>
      <c r="R27" s="7"/>
      <c r="S27" s="26"/>
      <c r="T27" s="7"/>
      <c r="U27" s="7"/>
      <c r="V27" s="26"/>
      <c r="W27" s="7"/>
      <c r="X27" s="7"/>
      <c r="Y27" s="26"/>
      <c r="Z27" s="7"/>
      <c r="AA27" s="7"/>
      <c r="AB27" s="26"/>
      <c r="AC27" s="7"/>
      <c r="AD27" s="7"/>
      <c r="AE27" s="26"/>
      <c r="AF27" s="7"/>
      <c r="AG27" s="7"/>
      <c r="AH27" s="26"/>
      <c r="AI27" s="7"/>
      <c r="AJ27" s="7"/>
      <c r="AK27" s="26"/>
      <c r="AL27" s="7"/>
      <c r="AM27" s="7"/>
      <c r="AN27" s="26"/>
      <c r="AO27" s="7"/>
      <c r="AP27" s="7"/>
      <c r="AQ27" s="26"/>
      <c r="AR27" s="7"/>
      <c r="AS27" s="7"/>
      <c r="AT27" s="26"/>
      <c r="AU27" s="7"/>
      <c r="AV27" s="7"/>
      <c r="AW27" s="26"/>
      <c r="AX27" s="7"/>
      <c r="AY27" s="7"/>
      <c r="AZ27" s="26"/>
      <c r="BA27" s="7"/>
      <c r="BB27" s="7"/>
      <c r="BC27" s="26"/>
      <c r="BD27" s="7"/>
      <c r="BE27" s="7"/>
      <c r="BF27" s="26"/>
      <c r="BG27" s="7"/>
      <c r="BH27" s="7"/>
      <c r="BI27" s="26"/>
      <c r="BJ27" s="7"/>
      <c r="BK27" s="7"/>
      <c r="BL27" s="26"/>
      <c r="BM27" s="7"/>
      <c r="BN27" s="7"/>
      <c r="BO27" s="26"/>
      <c r="BP27" s="7"/>
      <c r="BQ27" s="7"/>
      <c r="BR27" s="26"/>
      <c r="BS27" s="7"/>
      <c r="BT27" s="7"/>
      <c r="BU27" s="26"/>
      <c r="BV27" s="7"/>
      <c r="BW27" s="7"/>
      <c r="BX27" s="26"/>
      <c r="BY27" s="7"/>
      <c r="BZ27" s="7"/>
      <c r="CA27" s="26"/>
      <c r="CB27" s="7"/>
      <c r="CC27" s="7"/>
      <c r="CD27" s="26"/>
      <c r="CE27" s="7"/>
      <c r="CF27" s="7"/>
      <c r="CG27" s="26"/>
      <c r="CH27" s="7"/>
      <c r="CI27" s="7"/>
      <c r="CJ27" s="26"/>
      <c r="CK27" s="7"/>
      <c r="CL27" s="7"/>
      <c r="CM27" s="26"/>
      <c r="CN27" s="7"/>
      <c r="CO27" s="7"/>
      <c r="CP27" s="26"/>
      <c r="CQ27" s="7"/>
      <c r="CR27" s="7"/>
      <c r="CS27" s="26"/>
      <c r="CT27" s="7"/>
      <c r="CU27" s="7"/>
      <c r="CV27" s="26"/>
      <c r="CW27" s="7"/>
      <c r="CX27" s="7"/>
      <c r="CY27" s="26"/>
      <c r="CZ27" s="7"/>
      <c r="DA27" s="7"/>
      <c r="DB27" s="26"/>
      <c r="DC27" s="7"/>
      <c r="DD27" s="7"/>
      <c r="DE27" s="26"/>
      <c r="DF27" s="7"/>
      <c r="DG27" s="7"/>
      <c r="DH27" s="26"/>
      <c r="DI27" s="7"/>
      <c r="DJ27" s="7"/>
      <c r="DK27" s="26"/>
      <c r="DL27" s="7"/>
      <c r="DM27" s="7"/>
      <c r="DN27" s="26"/>
      <c r="DO27" s="7"/>
      <c r="DP27" s="7"/>
      <c r="DQ27" s="26"/>
      <c r="DR27" s="36"/>
      <c r="DS27" s="38"/>
      <c r="DT27" s="38"/>
    </row>
    <row r="28" spans="1:124" ht="24.75" customHeight="1">
      <c r="A28" s="12" t="s">
        <v>15</v>
      </c>
      <c r="B28" s="9" t="s">
        <v>7</v>
      </c>
      <c r="C28" s="49">
        <v>0.0037</v>
      </c>
      <c r="D28" s="11" t="s">
        <v>5</v>
      </c>
      <c r="E28" s="9">
        <v>2063</v>
      </c>
      <c r="F28" s="42">
        <f>E28*C28</f>
        <v>7.633100000000001</v>
      </c>
      <c r="G28" s="17">
        <f>F28</f>
        <v>7.633100000000001</v>
      </c>
      <c r="H28" s="9">
        <v>557</v>
      </c>
      <c r="I28" s="42">
        <f>H28*C28</f>
        <v>2.0609</v>
      </c>
      <c r="J28" s="17">
        <f>I28</f>
        <v>2.0609</v>
      </c>
      <c r="K28" s="9">
        <v>2204</v>
      </c>
      <c r="L28" s="42">
        <f>C28*K28</f>
        <v>8.1548</v>
      </c>
      <c r="M28" s="17">
        <f>L28</f>
        <v>8.1548</v>
      </c>
      <c r="N28" s="9">
        <v>2072</v>
      </c>
      <c r="O28" s="42">
        <f>N28*C28</f>
        <v>7.6664</v>
      </c>
      <c r="P28" s="17">
        <f>O28</f>
        <v>7.6664</v>
      </c>
      <c r="Q28" s="9">
        <v>1537</v>
      </c>
      <c r="R28" s="42">
        <f>Q28*C28</f>
        <v>5.6869000000000005</v>
      </c>
      <c r="S28" s="17">
        <f>R28</f>
        <v>5.6869000000000005</v>
      </c>
      <c r="T28" s="9">
        <v>1889</v>
      </c>
      <c r="U28" s="42">
        <f>T28*C28</f>
        <v>6.9893</v>
      </c>
      <c r="V28" s="17">
        <f>U28</f>
        <v>6.9893</v>
      </c>
      <c r="W28" s="9">
        <v>2054</v>
      </c>
      <c r="X28" s="42">
        <f>C28*W28</f>
        <v>7.5998</v>
      </c>
      <c r="Y28" s="17">
        <f>X28</f>
        <v>7.5998</v>
      </c>
      <c r="Z28" s="9">
        <v>1176</v>
      </c>
      <c r="AA28" s="42">
        <f>Z28*C28</f>
        <v>4.3512</v>
      </c>
      <c r="AB28" s="17">
        <f>AA28</f>
        <v>4.3512</v>
      </c>
      <c r="AC28" s="9">
        <v>2421</v>
      </c>
      <c r="AD28" s="42">
        <f>AC28*C28</f>
        <v>8.9577</v>
      </c>
      <c r="AE28" s="17">
        <f>AD28</f>
        <v>8.9577</v>
      </c>
      <c r="AF28" s="9">
        <v>3384</v>
      </c>
      <c r="AG28" s="42">
        <f>AF28*C28</f>
        <v>12.520800000000001</v>
      </c>
      <c r="AH28" s="17">
        <f>AG28</f>
        <v>12.520800000000001</v>
      </c>
      <c r="AI28" s="9">
        <v>3155</v>
      </c>
      <c r="AJ28" s="42">
        <f>AI28*C28</f>
        <v>11.6735</v>
      </c>
      <c r="AK28" s="17">
        <f>AJ28</f>
        <v>11.6735</v>
      </c>
      <c r="AL28" s="9">
        <v>1810</v>
      </c>
      <c r="AM28" s="42">
        <f>AL28*C28</f>
        <v>6.697</v>
      </c>
      <c r="AN28" s="17">
        <f>AM28</f>
        <v>6.697</v>
      </c>
      <c r="AO28" s="9">
        <v>1707</v>
      </c>
      <c r="AP28" s="42">
        <f>AO28*C28</f>
        <v>6.3159</v>
      </c>
      <c r="AQ28" s="17">
        <f>AP28</f>
        <v>6.3159</v>
      </c>
      <c r="AR28" s="9">
        <v>900</v>
      </c>
      <c r="AS28" s="42">
        <f>AR28*C28</f>
        <v>3.33</v>
      </c>
      <c r="AT28" s="17">
        <f>AS28</f>
        <v>3.33</v>
      </c>
      <c r="AU28" s="9">
        <v>1205</v>
      </c>
      <c r="AV28" s="42">
        <f>AU28*C28</f>
        <v>4.4585</v>
      </c>
      <c r="AW28" s="17">
        <f>AV28</f>
        <v>4.4585</v>
      </c>
      <c r="AX28" s="9">
        <v>1918</v>
      </c>
      <c r="AY28" s="42">
        <f>AX28*C28</f>
        <v>7.0966000000000005</v>
      </c>
      <c r="AZ28" s="17">
        <f>AY28</f>
        <v>7.0966000000000005</v>
      </c>
      <c r="BA28" s="53">
        <v>1063</v>
      </c>
      <c r="BB28" s="42">
        <f>BA28*C28</f>
        <v>3.9331</v>
      </c>
      <c r="BC28" s="17">
        <f>BB28</f>
        <v>3.9331</v>
      </c>
      <c r="BD28" s="9">
        <v>1417</v>
      </c>
      <c r="BE28" s="42">
        <f>BD28*C28</f>
        <v>5.242900000000001</v>
      </c>
      <c r="BF28" s="17">
        <f>BE28</f>
        <v>5.242900000000001</v>
      </c>
      <c r="BG28" s="9">
        <v>777</v>
      </c>
      <c r="BH28" s="42">
        <f>BG28*C28</f>
        <v>2.8749000000000002</v>
      </c>
      <c r="BI28" s="17">
        <f>BH28</f>
        <v>2.8749000000000002</v>
      </c>
      <c r="BJ28" s="9">
        <v>1581</v>
      </c>
      <c r="BK28" s="42">
        <f>BJ28*C28</f>
        <v>5.8497</v>
      </c>
      <c r="BL28" s="17">
        <f>BK28</f>
        <v>5.8497</v>
      </c>
      <c r="BM28" s="9">
        <v>2967</v>
      </c>
      <c r="BN28" s="42">
        <f>BM28*C28</f>
        <v>10.9779</v>
      </c>
      <c r="BO28" s="17">
        <f>BN28</f>
        <v>10.9779</v>
      </c>
      <c r="BP28" s="9">
        <v>1123</v>
      </c>
      <c r="BQ28" s="42">
        <f>BP28*C28</f>
        <v>4.1551</v>
      </c>
      <c r="BR28" s="17">
        <f>BQ28</f>
        <v>4.1551</v>
      </c>
      <c r="BS28" s="9">
        <v>3041</v>
      </c>
      <c r="BT28" s="42">
        <f>BS28*C28</f>
        <v>11.251700000000001</v>
      </c>
      <c r="BU28" s="17">
        <f>BT28</f>
        <v>11.251700000000001</v>
      </c>
      <c r="BV28" s="9">
        <v>2198</v>
      </c>
      <c r="BW28" s="42">
        <f>BV28*C28</f>
        <v>8.1326</v>
      </c>
      <c r="BX28" s="17">
        <f>BW28</f>
        <v>8.1326</v>
      </c>
      <c r="BY28" s="9">
        <v>1693</v>
      </c>
      <c r="BZ28" s="42">
        <f>BY28*C28</f>
        <v>6.2641</v>
      </c>
      <c r="CA28" s="17">
        <f>BZ28</f>
        <v>6.2641</v>
      </c>
      <c r="CB28" s="9">
        <v>2988</v>
      </c>
      <c r="CC28" s="42">
        <f>C28*CB28</f>
        <v>11.0556</v>
      </c>
      <c r="CD28" s="17">
        <f>CC28</f>
        <v>11.0556</v>
      </c>
      <c r="CE28" s="9">
        <v>337</v>
      </c>
      <c r="CF28" s="42">
        <f>CE28*C28</f>
        <v>1.2469000000000001</v>
      </c>
      <c r="CG28" s="17">
        <f>CF28</f>
        <v>1.2469000000000001</v>
      </c>
      <c r="CH28" s="9">
        <v>2240</v>
      </c>
      <c r="CI28" s="42">
        <f>CH28*C28</f>
        <v>8.288</v>
      </c>
      <c r="CJ28" s="17">
        <f>CI28</f>
        <v>8.288</v>
      </c>
      <c r="CK28" s="9">
        <v>2108</v>
      </c>
      <c r="CL28" s="42">
        <f>CK28*C28</f>
        <v>7.799600000000001</v>
      </c>
      <c r="CM28" s="17">
        <f>CL28</f>
        <v>7.799600000000001</v>
      </c>
      <c r="CN28" s="9">
        <v>1276</v>
      </c>
      <c r="CO28" s="42">
        <f>CN28*C28</f>
        <v>4.7212000000000005</v>
      </c>
      <c r="CP28" s="17">
        <f>CO28</f>
        <v>4.7212000000000005</v>
      </c>
      <c r="CQ28" s="9">
        <v>2645</v>
      </c>
      <c r="CR28" s="42">
        <f>CQ28*C28</f>
        <v>9.7865</v>
      </c>
      <c r="CS28" s="17">
        <f>CR28</f>
        <v>9.7865</v>
      </c>
      <c r="CT28" s="9">
        <v>2601</v>
      </c>
      <c r="CU28" s="42">
        <f>CT28*C28</f>
        <v>9.623700000000001</v>
      </c>
      <c r="CV28" s="17">
        <f>CU28</f>
        <v>9.623700000000001</v>
      </c>
      <c r="CW28" s="9">
        <v>509</v>
      </c>
      <c r="CX28" s="42">
        <f>CW28*C28</f>
        <v>1.8833</v>
      </c>
      <c r="CY28" s="17">
        <f>CX28</f>
        <v>1.8833</v>
      </c>
      <c r="CZ28" s="9">
        <v>419</v>
      </c>
      <c r="DA28" s="42">
        <f>CZ28*C28</f>
        <v>1.5503</v>
      </c>
      <c r="DB28" s="17">
        <f>DA28</f>
        <v>1.5503</v>
      </c>
      <c r="DC28" s="9">
        <v>2097</v>
      </c>
      <c r="DD28" s="42">
        <f>DC28*C28</f>
        <v>7.758900000000001</v>
      </c>
      <c r="DE28" s="17">
        <f>DD28</f>
        <v>7.758900000000001</v>
      </c>
      <c r="DF28" s="9">
        <v>2196</v>
      </c>
      <c r="DG28" s="42">
        <f>DF28*C28</f>
        <v>8.1252</v>
      </c>
      <c r="DH28" s="17">
        <f>DG28</f>
        <v>8.1252</v>
      </c>
      <c r="DI28" s="9">
        <v>1734</v>
      </c>
      <c r="DJ28" s="42">
        <f>DI28*C28</f>
        <v>6.4158</v>
      </c>
      <c r="DK28" s="17">
        <f>DJ28</f>
        <v>6.4158</v>
      </c>
      <c r="DL28" s="9">
        <v>2099</v>
      </c>
      <c r="DM28" s="42">
        <f>DL28*C28</f>
        <v>7.7663</v>
      </c>
      <c r="DN28" s="17">
        <f>DM28</f>
        <v>7.7663</v>
      </c>
      <c r="DO28" s="9">
        <v>2556</v>
      </c>
      <c r="DP28" s="42">
        <f>DO28*C28+0.14576</f>
        <v>9.60296</v>
      </c>
      <c r="DQ28" s="17">
        <f>DP28</f>
        <v>9.60296</v>
      </c>
      <c r="DR28" s="40">
        <f aca="true" t="shared" si="45" ref="DR28:DT32">E28+H28+K28+N28+Q28+T28+W28+Z28+AC28+AF28+AI28+AL28+AO28+AR28+AU28+BA28+BD28+AX28+BG28+BJ28+BM28+BP28+BS28+BV28+BY28+CB28+CE28+CH28+CK28+CN28+CQ28+CT28+CW28+CZ28+DC28+DF28+DI28+DL28+DO28</f>
        <v>71717</v>
      </c>
      <c r="DS28" s="37">
        <f t="shared" si="45"/>
        <v>265.4986600000001</v>
      </c>
      <c r="DT28" s="37">
        <f t="shared" si="45"/>
        <v>265.4986600000001</v>
      </c>
    </row>
    <row r="29" spans="1:124" ht="24.75" customHeight="1">
      <c r="A29" s="6" t="s">
        <v>16</v>
      </c>
      <c r="B29" s="5" t="s">
        <v>8</v>
      </c>
      <c r="C29" s="49"/>
      <c r="D29" s="6" t="s">
        <v>12</v>
      </c>
      <c r="E29" s="5">
        <v>9</v>
      </c>
      <c r="F29" s="22">
        <f>E29*C29</f>
        <v>0</v>
      </c>
      <c r="G29" s="17">
        <f>F29</f>
        <v>0</v>
      </c>
      <c r="H29" s="47">
        <v>5</v>
      </c>
      <c r="I29" s="32">
        <f>H29*C29</f>
        <v>0</v>
      </c>
      <c r="J29" s="52">
        <f>I29</f>
        <v>0</v>
      </c>
      <c r="K29" s="5">
        <v>11</v>
      </c>
      <c r="L29" s="22">
        <f>K29*C29</f>
        <v>0</v>
      </c>
      <c r="M29" s="17">
        <f>L29</f>
        <v>0</v>
      </c>
      <c r="N29" s="5">
        <v>11</v>
      </c>
      <c r="O29" s="22">
        <f>N29*C29</f>
        <v>0</v>
      </c>
      <c r="P29" s="17">
        <f>O29</f>
        <v>0</v>
      </c>
      <c r="Q29" s="5">
        <v>18</v>
      </c>
      <c r="R29" s="22">
        <f>Q29*C29</f>
        <v>0</v>
      </c>
      <c r="S29" s="17">
        <f>R29</f>
        <v>0</v>
      </c>
      <c r="T29" s="5">
        <v>17</v>
      </c>
      <c r="U29" s="22">
        <f>T29*C29</f>
        <v>0</v>
      </c>
      <c r="V29" s="17">
        <f>U29</f>
        <v>0</v>
      </c>
      <c r="W29" s="5">
        <v>14</v>
      </c>
      <c r="X29" s="22">
        <f>W29*C29</f>
        <v>0</v>
      </c>
      <c r="Y29" s="17">
        <f>X29</f>
        <v>0</v>
      </c>
      <c r="Z29" s="5">
        <v>11</v>
      </c>
      <c r="AA29" s="22">
        <f>Z29*C29</f>
        <v>0</v>
      </c>
      <c r="AB29" s="17">
        <f>AA29</f>
        <v>0</v>
      </c>
      <c r="AC29" s="5">
        <v>19</v>
      </c>
      <c r="AD29" s="22">
        <f>AC29*C29</f>
        <v>0</v>
      </c>
      <c r="AE29" s="17">
        <f>AD29</f>
        <v>0</v>
      </c>
      <c r="AF29" s="5">
        <v>27</v>
      </c>
      <c r="AG29" s="22">
        <f>AF29*C29</f>
        <v>0</v>
      </c>
      <c r="AH29" s="17">
        <f>AG29</f>
        <v>0</v>
      </c>
      <c r="AI29" s="5">
        <v>24</v>
      </c>
      <c r="AJ29" s="22">
        <f>AI29*C29</f>
        <v>0</v>
      </c>
      <c r="AK29" s="17">
        <f>AJ29</f>
        <v>0</v>
      </c>
      <c r="AL29" s="5">
        <v>14</v>
      </c>
      <c r="AM29" s="22">
        <f>AL29*C29</f>
        <v>0</v>
      </c>
      <c r="AN29" s="17">
        <f>AM29</f>
        <v>0</v>
      </c>
      <c r="AO29" s="5">
        <v>10</v>
      </c>
      <c r="AP29" s="22">
        <f>AO29*C29</f>
        <v>0</v>
      </c>
      <c r="AQ29" s="17">
        <f>AP29</f>
        <v>0</v>
      </c>
      <c r="AR29" s="5">
        <v>7</v>
      </c>
      <c r="AS29" s="22">
        <f>AR29*C29</f>
        <v>0</v>
      </c>
      <c r="AT29" s="17">
        <f>AS29</f>
        <v>0</v>
      </c>
      <c r="AU29" s="5">
        <v>11</v>
      </c>
      <c r="AV29" s="22">
        <f>AU29*C29</f>
        <v>0</v>
      </c>
      <c r="AW29" s="17">
        <f>AV29</f>
        <v>0</v>
      </c>
      <c r="AX29" s="5">
        <v>16</v>
      </c>
      <c r="AY29" s="22">
        <f>AX29*C29</f>
        <v>0</v>
      </c>
      <c r="AZ29" s="17">
        <f>AY29</f>
        <v>0</v>
      </c>
      <c r="BA29" s="5">
        <v>7</v>
      </c>
      <c r="BB29" s="22">
        <f>BA29*C29</f>
        <v>0</v>
      </c>
      <c r="BC29" s="17">
        <f>BB29</f>
        <v>0</v>
      </c>
      <c r="BD29" s="5">
        <v>7</v>
      </c>
      <c r="BE29" s="22">
        <f>BD29*C29</f>
        <v>0</v>
      </c>
      <c r="BF29" s="17">
        <f>BE29</f>
        <v>0</v>
      </c>
      <c r="BG29" s="5">
        <v>7</v>
      </c>
      <c r="BH29" s="43">
        <f>BG29*C29</f>
        <v>0</v>
      </c>
      <c r="BI29" s="17">
        <f>BH29</f>
        <v>0</v>
      </c>
      <c r="BJ29" s="5">
        <v>13</v>
      </c>
      <c r="BK29" s="22">
        <f>BJ29*C29</f>
        <v>0</v>
      </c>
      <c r="BL29" s="17">
        <f>BK29</f>
        <v>0</v>
      </c>
      <c r="BM29" s="5">
        <v>21</v>
      </c>
      <c r="BN29" s="22">
        <f>BM29*C29</f>
        <v>0</v>
      </c>
      <c r="BO29" s="17">
        <f>BN29</f>
        <v>0</v>
      </c>
      <c r="BP29" s="5">
        <v>9</v>
      </c>
      <c r="BQ29" s="22">
        <f>BP29*C29</f>
        <v>0</v>
      </c>
      <c r="BR29" s="17">
        <f>BQ29</f>
        <v>0</v>
      </c>
      <c r="BS29" s="5">
        <v>16</v>
      </c>
      <c r="BT29" s="22">
        <f>BS29*C29</f>
        <v>0</v>
      </c>
      <c r="BU29" s="17">
        <f>BT29</f>
        <v>0</v>
      </c>
      <c r="BV29" s="5">
        <v>20</v>
      </c>
      <c r="BW29" s="22">
        <f>BV29*C29</f>
        <v>0</v>
      </c>
      <c r="BX29" s="17">
        <f>BW29</f>
        <v>0</v>
      </c>
      <c r="BY29" s="5">
        <v>14</v>
      </c>
      <c r="BZ29" s="22">
        <f>BY29*C29</f>
        <v>0</v>
      </c>
      <c r="CA29" s="17">
        <f>BZ29</f>
        <v>0</v>
      </c>
      <c r="CB29" s="5">
        <v>23</v>
      </c>
      <c r="CC29" s="22">
        <f>CB29*C29</f>
        <v>0</v>
      </c>
      <c r="CD29" s="17">
        <f>CC29</f>
        <v>0</v>
      </c>
      <c r="CE29" s="5">
        <v>1</v>
      </c>
      <c r="CF29" s="22">
        <f>CE29*C29</f>
        <v>0</v>
      </c>
      <c r="CG29" s="17">
        <f>CF29</f>
        <v>0</v>
      </c>
      <c r="CH29" s="5">
        <v>14</v>
      </c>
      <c r="CI29" s="22">
        <f>CH29*C29</f>
        <v>0</v>
      </c>
      <c r="CJ29" s="17">
        <f>CI29</f>
        <v>0</v>
      </c>
      <c r="CK29" s="5">
        <v>19</v>
      </c>
      <c r="CL29" s="22">
        <f>CK29*C29</f>
        <v>0</v>
      </c>
      <c r="CM29" s="17">
        <f>CL29</f>
        <v>0</v>
      </c>
      <c r="CN29" s="5">
        <v>10</v>
      </c>
      <c r="CO29" s="22">
        <f>CN29*C29</f>
        <v>0</v>
      </c>
      <c r="CP29" s="17">
        <f>CO29</f>
        <v>0</v>
      </c>
      <c r="CQ29" s="5">
        <v>20</v>
      </c>
      <c r="CR29" s="22">
        <f>CQ29*C29</f>
        <v>0</v>
      </c>
      <c r="CS29" s="17">
        <f>CR29</f>
        <v>0</v>
      </c>
      <c r="CT29" s="5">
        <v>20</v>
      </c>
      <c r="CU29" s="22">
        <f>CT29*C29</f>
        <v>0</v>
      </c>
      <c r="CV29" s="17">
        <f>CU29</f>
        <v>0</v>
      </c>
      <c r="CW29" s="5">
        <v>0</v>
      </c>
      <c r="CX29" s="22">
        <f>CW29*C29</f>
        <v>0</v>
      </c>
      <c r="CY29" s="17">
        <f>CX29</f>
        <v>0</v>
      </c>
      <c r="CZ29" s="5">
        <v>5</v>
      </c>
      <c r="DA29" s="22">
        <f>CZ29*C29</f>
        <v>0</v>
      </c>
      <c r="DB29" s="17">
        <f>DA29</f>
        <v>0</v>
      </c>
      <c r="DC29" s="5">
        <v>17</v>
      </c>
      <c r="DD29" s="22">
        <f>C29*DC29</f>
        <v>0</v>
      </c>
      <c r="DE29" s="17">
        <f>DD29</f>
        <v>0</v>
      </c>
      <c r="DF29" s="5">
        <v>19</v>
      </c>
      <c r="DG29" s="22">
        <f>DF29*C29</f>
        <v>0</v>
      </c>
      <c r="DH29" s="17">
        <f>DG29</f>
        <v>0</v>
      </c>
      <c r="DI29" s="5">
        <v>11</v>
      </c>
      <c r="DJ29" s="22">
        <f>DI29*C29</f>
        <v>0</v>
      </c>
      <c r="DK29" s="17">
        <f>DJ29</f>
        <v>0</v>
      </c>
      <c r="DL29" s="5">
        <v>16</v>
      </c>
      <c r="DM29" s="22">
        <f>DL29*C29</f>
        <v>0</v>
      </c>
      <c r="DN29" s="17">
        <f>DM29</f>
        <v>0</v>
      </c>
      <c r="DO29" s="5">
        <v>18</v>
      </c>
      <c r="DP29" s="22">
        <f>DO29*C29</f>
        <v>0</v>
      </c>
      <c r="DQ29" s="17">
        <f>DP29</f>
        <v>0</v>
      </c>
      <c r="DR29" s="40">
        <f t="shared" si="45"/>
        <v>531</v>
      </c>
      <c r="DS29" s="37">
        <f t="shared" si="45"/>
        <v>0</v>
      </c>
      <c r="DT29" s="37">
        <f t="shared" si="45"/>
        <v>0</v>
      </c>
    </row>
    <row r="30" spans="1:124" ht="24.75" customHeight="1">
      <c r="A30" s="6" t="s">
        <v>39</v>
      </c>
      <c r="B30" s="5" t="s">
        <v>9</v>
      </c>
      <c r="C30" s="49">
        <v>0.001</v>
      </c>
      <c r="D30" s="6" t="s">
        <v>11</v>
      </c>
      <c r="E30" s="5">
        <v>160</v>
      </c>
      <c r="F30" s="22">
        <f>E30*C30</f>
        <v>0.16</v>
      </c>
      <c r="G30" s="17">
        <f>F30</f>
        <v>0.16</v>
      </c>
      <c r="H30" s="47">
        <v>160</v>
      </c>
      <c r="I30" s="32">
        <f>C30*H30</f>
        <v>0.16</v>
      </c>
      <c r="J30" s="52">
        <f>I30</f>
        <v>0.16</v>
      </c>
      <c r="K30" s="5">
        <v>115</v>
      </c>
      <c r="L30" s="22">
        <f>K30*C30</f>
        <v>0.115</v>
      </c>
      <c r="M30" s="17">
        <f>L30</f>
        <v>0.115</v>
      </c>
      <c r="N30" s="5">
        <v>333</v>
      </c>
      <c r="O30" s="22">
        <f>N30*C30</f>
        <v>0.333</v>
      </c>
      <c r="P30" s="17">
        <f>O30</f>
        <v>0.333</v>
      </c>
      <c r="Q30" s="5">
        <v>160</v>
      </c>
      <c r="R30" s="22">
        <f>Q30*C30</f>
        <v>0.16</v>
      </c>
      <c r="S30" s="17">
        <f>R30</f>
        <v>0.16</v>
      </c>
      <c r="T30" s="5">
        <v>160</v>
      </c>
      <c r="U30" s="22">
        <f>T30*C30</f>
        <v>0.16</v>
      </c>
      <c r="V30" s="17">
        <f>U30</f>
        <v>0.16</v>
      </c>
      <c r="W30" s="5">
        <v>160</v>
      </c>
      <c r="X30" s="22">
        <f>W30*C30</f>
        <v>0.16</v>
      </c>
      <c r="Y30" s="17">
        <f>X30</f>
        <v>0.16</v>
      </c>
      <c r="Z30" s="5">
        <v>160</v>
      </c>
      <c r="AA30" s="22">
        <f>Z30*C30</f>
        <v>0.16</v>
      </c>
      <c r="AB30" s="17">
        <f>AA30</f>
        <v>0.16</v>
      </c>
      <c r="AC30" s="5">
        <v>160</v>
      </c>
      <c r="AD30" s="22">
        <f>AC30*C30</f>
        <v>0.16</v>
      </c>
      <c r="AE30" s="17">
        <f>AD30</f>
        <v>0.16</v>
      </c>
      <c r="AF30" s="5">
        <v>160</v>
      </c>
      <c r="AG30" s="22">
        <f>AF30*C30</f>
        <v>0.16</v>
      </c>
      <c r="AH30" s="17">
        <f>AG30</f>
        <v>0.16</v>
      </c>
      <c r="AI30" s="5">
        <v>160</v>
      </c>
      <c r="AJ30" s="22">
        <f>AI30*C30</f>
        <v>0.16</v>
      </c>
      <c r="AK30" s="17">
        <f>AJ30</f>
        <v>0.16</v>
      </c>
      <c r="AL30" s="5">
        <v>42</v>
      </c>
      <c r="AM30" s="22">
        <f>AL30*C30</f>
        <v>0.042</v>
      </c>
      <c r="AN30" s="17">
        <f>AM30</f>
        <v>0.042</v>
      </c>
      <c r="AO30" s="5">
        <v>160</v>
      </c>
      <c r="AP30" s="22">
        <f>AO30*C30</f>
        <v>0.16</v>
      </c>
      <c r="AQ30" s="17">
        <f>AP30</f>
        <v>0.16</v>
      </c>
      <c r="AR30" s="5">
        <v>160</v>
      </c>
      <c r="AS30" s="22">
        <f>AR30*C30</f>
        <v>0.16</v>
      </c>
      <c r="AT30" s="17">
        <f>AS30</f>
        <v>0.16</v>
      </c>
      <c r="AU30" s="5">
        <v>160</v>
      </c>
      <c r="AV30" s="22">
        <f>AU30*C30</f>
        <v>0.16</v>
      </c>
      <c r="AW30" s="17">
        <f>AV30</f>
        <v>0.16</v>
      </c>
      <c r="AX30" s="5">
        <v>160</v>
      </c>
      <c r="AY30" s="22">
        <f>AX30*C30</f>
        <v>0.16</v>
      </c>
      <c r="AZ30" s="17">
        <f>AY30</f>
        <v>0.16</v>
      </c>
      <c r="BA30" s="5">
        <v>160</v>
      </c>
      <c r="BB30" s="22">
        <f>BA30*C30</f>
        <v>0.16</v>
      </c>
      <c r="BC30" s="17">
        <f>BB30</f>
        <v>0.16</v>
      </c>
      <c r="BD30" s="5">
        <v>160</v>
      </c>
      <c r="BE30" s="22">
        <f>BD30*C30</f>
        <v>0.16</v>
      </c>
      <c r="BF30" s="17">
        <f>BE30</f>
        <v>0.16</v>
      </c>
      <c r="BG30" s="5">
        <v>160</v>
      </c>
      <c r="BH30" s="43">
        <f>BG30*C30</f>
        <v>0.16</v>
      </c>
      <c r="BI30" s="17">
        <f>BH30</f>
        <v>0.16</v>
      </c>
      <c r="BJ30" s="5">
        <v>160</v>
      </c>
      <c r="BK30" s="22">
        <f>BJ30*C30</f>
        <v>0.16</v>
      </c>
      <c r="BL30" s="17">
        <f>BK30</f>
        <v>0.16</v>
      </c>
      <c r="BM30" s="5">
        <v>160</v>
      </c>
      <c r="BN30" s="22">
        <f>BM30*C30</f>
        <v>0.16</v>
      </c>
      <c r="BO30" s="17">
        <f>BN30</f>
        <v>0.16</v>
      </c>
      <c r="BP30" s="5">
        <v>160</v>
      </c>
      <c r="BQ30" s="22">
        <f>BP30*C30</f>
        <v>0.16</v>
      </c>
      <c r="BR30" s="17">
        <f>BQ30</f>
        <v>0.16</v>
      </c>
      <c r="BS30" s="5">
        <v>160</v>
      </c>
      <c r="BT30" s="22">
        <f>C30*BS30</f>
        <v>0.16</v>
      </c>
      <c r="BU30" s="17">
        <f>BT30</f>
        <v>0.16</v>
      </c>
      <c r="BV30" s="5">
        <v>120</v>
      </c>
      <c r="BW30" s="22">
        <f>BV30*C30</f>
        <v>0.12</v>
      </c>
      <c r="BX30" s="17">
        <f>BW30</f>
        <v>0.12</v>
      </c>
      <c r="BY30" s="5">
        <v>160</v>
      </c>
      <c r="BZ30" s="22">
        <f>BY30*C30</f>
        <v>0.16</v>
      </c>
      <c r="CA30" s="17">
        <f>BZ30</f>
        <v>0.16</v>
      </c>
      <c r="CB30" s="5">
        <v>160</v>
      </c>
      <c r="CC30" s="22">
        <f>CB30*C30</f>
        <v>0.16</v>
      </c>
      <c r="CD30" s="17">
        <f>CC30</f>
        <v>0.16</v>
      </c>
      <c r="CE30" s="5">
        <v>24</v>
      </c>
      <c r="CF30" s="22">
        <f>CE30*C30</f>
        <v>0.024</v>
      </c>
      <c r="CG30" s="17">
        <f>CF30</f>
        <v>0.024</v>
      </c>
      <c r="CH30" s="5">
        <v>160</v>
      </c>
      <c r="CI30" s="22">
        <f>CH30*C30</f>
        <v>0.16</v>
      </c>
      <c r="CJ30" s="17">
        <f>CI30</f>
        <v>0.16</v>
      </c>
      <c r="CK30" s="5">
        <v>160</v>
      </c>
      <c r="CL30" s="22">
        <f>CK30*C30</f>
        <v>0.16</v>
      </c>
      <c r="CM30" s="17">
        <f>CL30</f>
        <v>0.16</v>
      </c>
      <c r="CN30" s="5">
        <v>160</v>
      </c>
      <c r="CO30" s="22">
        <f>CN30*C30</f>
        <v>0.16</v>
      </c>
      <c r="CP30" s="17">
        <f>CO30</f>
        <v>0.16</v>
      </c>
      <c r="CQ30" s="5">
        <v>160</v>
      </c>
      <c r="CR30" s="22">
        <f>CQ30*C30</f>
        <v>0.16</v>
      </c>
      <c r="CS30" s="17">
        <f>CR30</f>
        <v>0.16</v>
      </c>
      <c r="CT30" s="5">
        <v>160</v>
      </c>
      <c r="CU30" s="22">
        <f>CT30*C30</f>
        <v>0.16</v>
      </c>
      <c r="CV30" s="17">
        <f>CU30</f>
        <v>0.16</v>
      </c>
      <c r="CW30" s="5">
        <v>0</v>
      </c>
      <c r="CX30" s="22">
        <f>CW30*C30</f>
        <v>0</v>
      </c>
      <c r="CY30" s="17">
        <f>CX30</f>
        <v>0</v>
      </c>
      <c r="CZ30" s="5">
        <v>160</v>
      </c>
      <c r="DA30" s="22">
        <f>CZ30*C30</f>
        <v>0.16</v>
      </c>
      <c r="DB30" s="17">
        <f>DA30</f>
        <v>0.16</v>
      </c>
      <c r="DC30" s="5">
        <v>160</v>
      </c>
      <c r="DD30" s="22">
        <f>DC30*C30</f>
        <v>0.16</v>
      </c>
      <c r="DE30" s="17">
        <f>DD30</f>
        <v>0.16</v>
      </c>
      <c r="DF30" s="5">
        <v>160</v>
      </c>
      <c r="DG30" s="22">
        <f>DF30*C30</f>
        <v>0.16</v>
      </c>
      <c r="DH30" s="17">
        <f>DG30</f>
        <v>0.16</v>
      </c>
      <c r="DI30" s="5">
        <v>80</v>
      </c>
      <c r="DJ30" s="22">
        <f>DI30*C30</f>
        <v>0.08</v>
      </c>
      <c r="DK30" s="17">
        <f>DJ30</f>
        <v>0.08</v>
      </c>
      <c r="DL30" s="5">
        <v>160</v>
      </c>
      <c r="DM30" s="22">
        <f>DL30*C30</f>
        <v>0.16</v>
      </c>
      <c r="DN30" s="17">
        <f>DM30</f>
        <v>0.16</v>
      </c>
      <c r="DO30" s="5">
        <v>160</v>
      </c>
      <c r="DP30" s="22">
        <f>DO30*C30</f>
        <v>0.16</v>
      </c>
      <c r="DQ30" s="17">
        <f>DP30</f>
        <v>0.16</v>
      </c>
      <c r="DR30" s="40">
        <f t="shared" si="45"/>
        <v>5834</v>
      </c>
      <c r="DS30" s="37">
        <f t="shared" si="45"/>
        <v>5.834000000000003</v>
      </c>
      <c r="DT30" s="37">
        <f t="shared" si="45"/>
        <v>5.834000000000003</v>
      </c>
    </row>
    <row r="31" spans="1:124" ht="24.75" customHeight="1">
      <c r="A31" s="6" t="s">
        <v>17</v>
      </c>
      <c r="B31" s="5" t="s">
        <v>10</v>
      </c>
      <c r="C31" s="49">
        <f>0.002*40*4</f>
        <v>0.32</v>
      </c>
      <c r="D31" s="6" t="s">
        <v>13</v>
      </c>
      <c r="E31" s="5">
        <v>3</v>
      </c>
      <c r="F31" s="22">
        <f>E31*C31</f>
        <v>0.96</v>
      </c>
      <c r="G31" s="17">
        <f>F31</f>
        <v>0.96</v>
      </c>
      <c r="H31" s="5">
        <v>3</v>
      </c>
      <c r="I31" s="32">
        <f>C31*H31</f>
        <v>0.96</v>
      </c>
      <c r="J31" s="52">
        <f>I31</f>
        <v>0.96</v>
      </c>
      <c r="K31" s="5">
        <v>3</v>
      </c>
      <c r="L31" s="22">
        <f>K31*C31</f>
        <v>0.96</v>
      </c>
      <c r="M31" s="17">
        <f>L31</f>
        <v>0.96</v>
      </c>
      <c r="N31" s="5">
        <v>2</v>
      </c>
      <c r="O31" s="22">
        <f>C31*N31</f>
        <v>0.64</v>
      </c>
      <c r="P31" s="17">
        <f>O31</f>
        <v>0.64</v>
      </c>
      <c r="Q31" s="5">
        <v>3</v>
      </c>
      <c r="R31" s="22">
        <f>Q31*C31</f>
        <v>0.96</v>
      </c>
      <c r="S31" s="17">
        <f>R31</f>
        <v>0.96</v>
      </c>
      <c r="T31" s="5">
        <v>3</v>
      </c>
      <c r="U31" s="22">
        <f>T31*C31</f>
        <v>0.96</v>
      </c>
      <c r="V31" s="17">
        <f>U31</f>
        <v>0.96</v>
      </c>
      <c r="W31" s="5">
        <v>3</v>
      </c>
      <c r="X31" s="22">
        <f>W31*C31</f>
        <v>0.96</v>
      </c>
      <c r="Y31" s="17">
        <f>X31</f>
        <v>0.96</v>
      </c>
      <c r="Z31" s="5">
        <v>3</v>
      </c>
      <c r="AA31" s="22">
        <f>Z31*C31</f>
        <v>0.96</v>
      </c>
      <c r="AB31" s="17">
        <f>AA31</f>
        <v>0.96</v>
      </c>
      <c r="AC31" s="5">
        <v>2</v>
      </c>
      <c r="AD31" s="22">
        <f>AC31*C31</f>
        <v>0.64</v>
      </c>
      <c r="AE31" s="17">
        <f>AD31</f>
        <v>0.64</v>
      </c>
      <c r="AF31" s="5">
        <v>3</v>
      </c>
      <c r="AG31" s="22">
        <f>AF31*C31</f>
        <v>0.96</v>
      </c>
      <c r="AH31" s="17">
        <f>AG31</f>
        <v>0.96</v>
      </c>
      <c r="AI31" s="5">
        <v>4</v>
      </c>
      <c r="AJ31" s="22">
        <f>AI31*C31</f>
        <v>1.28</v>
      </c>
      <c r="AK31" s="17">
        <f>AJ31</f>
        <v>1.28</v>
      </c>
      <c r="AL31" s="5">
        <v>3</v>
      </c>
      <c r="AM31" s="22">
        <f>AL31*C31</f>
        <v>0.96</v>
      </c>
      <c r="AN31" s="17">
        <f>AM31</f>
        <v>0.96</v>
      </c>
      <c r="AO31" s="5">
        <v>3</v>
      </c>
      <c r="AP31" s="22">
        <f>AO31*C31</f>
        <v>0.96</v>
      </c>
      <c r="AQ31" s="17">
        <f>AP31</f>
        <v>0.96</v>
      </c>
      <c r="AR31" s="5">
        <v>2</v>
      </c>
      <c r="AS31" s="22">
        <f>AR31*C31</f>
        <v>0.64</v>
      </c>
      <c r="AT31" s="17">
        <f>AS31</f>
        <v>0.64</v>
      </c>
      <c r="AU31" s="5">
        <v>4</v>
      </c>
      <c r="AV31" s="22">
        <f>AU31*C31</f>
        <v>1.28</v>
      </c>
      <c r="AW31" s="17">
        <f>AV31</f>
        <v>1.28</v>
      </c>
      <c r="AX31" s="5">
        <v>3</v>
      </c>
      <c r="AY31" s="22">
        <f>AX31*C31</f>
        <v>0.96</v>
      </c>
      <c r="AZ31" s="17">
        <f>AY31</f>
        <v>0.96</v>
      </c>
      <c r="BA31" s="5">
        <v>3</v>
      </c>
      <c r="BB31" s="22">
        <f>BA31*C31</f>
        <v>0.96</v>
      </c>
      <c r="BC31" s="17">
        <f>BB31</f>
        <v>0.96</v>
      </c>
      <c r="BD31" s="5">
        <v>3</v>
      </c>
      <c r="BE31" s="22">
        <f>BD31*C31</f>
        <v>0.96</v>
      </c>
      <c r="BF31" s="17">
        <f>BE31</f>
        <v>0.96</v>
      </c>
      <c r="BG31" s="5">
        <v>1</v>
      </c>
      <c r="BH31" s="22">
        <f>BG31*C31</f>
        <v>0.32</v>
      </c>
      <c r="BI31" s="17">
        <f>BH31</f>
        <v>0.32</v>
      </c>
      <c r="BJ31" s="5">
        <v>3</v>
      </c>
      <c r="BK31" s="22">
        <f>BJ31*C31</f>
        <v>0.96</v>
      </c>
      <c r="BL31" s="17">
        <f>BK31</f>
        <v>0.96</v>
      </c>
      <c r="BM31" s="5">
        <v>4</v>
      </c>
      <c r="BN31" s="22">
        <f>BM31*C31</f>
        <v>1.28</v>
      </c>
      <c r="BO31" s="17">
        <f>BN31</f>
        <v>1.28</v>
      </c>
      <c r="BP31" s="5">
        <v>3</v>
      </c>
      <c r="BQ31" s="22">
        <f>BP31*C31</f>
        <v>0.96</v>
      </c>
      <c r="BR31" s="17">
        <f>BQ31</f>
        <v>0.96</v>
      </c>
      <c r="BS31" s="5">
        <v>3</v>
      </c>
      <c r="BT31" s="22">
        <f>C31*BS31</f>
        <v>0.96</v>
      </c>
      <c r="BU31" s="17">
        <f>BT31</f>
        <v>0.96</v>
      </c>
      <c r="BV31" s="5">
        <v>3</v>
      </c>
      <c r="BW31" s="22">
        <f>BV31*C31</f>
        <v>0.96</v>
      </c>
      <c r="BX31" s="17">
        <f>BW31</f>
        <v>0.96</v>
      </c>
      <c r="BY31" s="5">
        <v>3</v>
      </c>
      <c r="BZ31" s="22">
        <f>BY31*C31</f>
        <v>0.96</v>
      </c>
      <c r="CA31" s="17">
        <f>BZ31</f>
        <v>0.96</v>
      </c>
      <c r="CB31" s="5">
        <v>3</v>
      </c>
      <c r="CC31" s="22">
        <f>CB31*C31</f>
        <v>0.96</v>
      </c>
      <c r="CD31" s="17">
        <f>CC31</f>
        <v>0.96</v>
      </c>
      <c r="CE31" s="5">
        <v>1</v>
      </c>
      <c r="CF31" s="22">
        <f>CE31*C31</f>
        <v>0.32</v>
      </c>
      <c r="CG31" s="17">
        <f>CF31</f>
        <v>0.32</v>
      </c>
      <c r="CH31" s="5">
        <v>3</v>
      </c>
      <c r="CI31" s="22">
        <f>CH31*C31</f>
        <v>0.96</v>
      </c>
      <c r="CJ31" s="17">
        <f>CI31</f>
        <v>0.96</v>
      </c>
      <c r="CK31" s="5">
        <v>4</v>
      </c>
      <c r="CL31" s="22">
        <f>CK31*C31</f>
        <v>1.28</v>
      </c>
      <c r="CM31" s="17">
        <f>CL31</f>
        <v>1.28</v>
      </c>
      <c r="CN31" s="5">
        <v>3</v>
      </c>
      <c r="CO31" s="22">
        <f>CN31*C31</f>
        <v>0.96</v>
      </c>
      <c r="CP31" s="17">
        <f>CO31</f>
        <v>0.96</v>
      </c>
      <c r="CQ31" s="5">
        <v>3</v>
      </c>
      <c r="CR31" s="22">
        <f>CQ31*C31</f>
        <v>0.96</v>
      </c>
      <c r="CS31" s="17">
        <f>CR31</f>
        <v>0.96</v>
      </c>
      <c r="CT31" s="5">
        <v>3</v>
      </c>
      <c r="CU31" s="22">
        <f>CT31*C31</f>
        <v>0.96</v>
      </c>
      <c r="CV31" s="17">
        <f>CU31</f>
        <v>0.96</v>
      </c>
      <c r="CW31" s="5">
        <v>0</v>
      </c>
      <c r="CX31" s="22">
        <f>CW31*C31</f>
        <v>0</v>
      </c>
      <c r="CY31" s="17">
        <f>CX31</f>
        <v>0</v>
      </c>
      <c r="CZ31" s="5">
        <v>3</v>
      </c>
      <c r="DA31" s="22">
        <f>CZ31*C31</f>
        <v>0.96</v>
      </c>
      <c r="DB31" s="17">
        <f>DA31</f>
        <v>0.96</v>
      </c>
      <c r="DC31" s="5">
        <v>3</v>
      </c>
      <c r="DD31" s="22">
        <f>DC31*C31</f>
        <v>0.96</v>
      </c>
      <c r="DE31" s="17">
        <f>DD31</f>
        <v>0.96</v>
      </c>
      <c r="DF31" s="5">
        <v>4</v>
      </c>
      <c r="DG31" s="22">
        <f>DF31*C31</f>
        <v>1.28</v>
      </c>
      <c r="DH31" s="17">
        <f>DG31</f>
        <v>1.28</v>
      </c>
      <c r="DI31" s="5">
        <v>3</v>
      </c>
      <c r="DJ31" s="22">
        <f>DI31*C31</f>
        <v>0.96</v>
      </c>
      <c r="DK31" s="17">
        <f>DJ31</f>
        <v>0.96</v>
      </c>
      <c r="DL31" s="5">
        <v>3</v>
      </c>
      <c r="DM31" s="22">
        <f>DL31*C31</f>
        <v>0.96</v>
      </c>
      <c r="DN31" s="17">
        <f>DM31</f>
        <v>0.96</v>
      </c>
      <c r="DO31" s="5">
        <v>3</v>
      </c>
      <c r="DP31" s="22">
        <f>DO31*C31</f>
        <v>0.96</v>
      </c>
      <c r="DQ31" s="17">
        <f>DP31</f>
        <v>0.96</v>
      </c>
      <c r="DR31" s="40">
        <f t="shared" si="45"/>
        <v>112</v>
      </c>
      <c r="DS31" s="37">
        <f t="shared" si="45"/>
        <v>35.84000000000002</v>
      </c>
      <c r="DT31" s="37">
        <f t="shared" si="45"/>
        <v>35.84000000000002</v>
      </c>
    </row>
    <row r="32" spans="1:124" s="13" customFormat="1" ht="12.75">
      <c r="A32" s="78" t="s">
        <v>111</v>
      </c>
      <c r="B32" s="79"/>
      <c r="C32" s="79"/>
      <c r="D32" s="80"/>
      <c r="E32" s="23"/>
      <c r="F32" s="23">
        <f>SUM(F28:F31)</f>
        <v>8.7531</v>
      </c>
      <c r="G32" s="27">
        <f>SUM(G28:G31)</f>
        <v>8.7531</v>
      </c>
      <c r="H32" s="27"/>
      <c r="I32" s="31">
        <f>SUM(I28:I31)</f>
        <v>3.1809000000000003</v>
      </c>
      <c r="J32" s="31">
        <f>SUM(J28:J31)</f>
        <v>3.1809000000000003</v>
      </c>
      <c r="K32" s="23"/>
      <c r="L32" s="23">
        <f>SUM(L28:L31)</f>
        <v>9.229800000000001</v>
      </c>
      <c r="M32" s="27">
        <f>SUM(M28:M31)</f>
        <v>9.229800000000001</v>
      </c>
      <c r="N32" s="23"/>
      <c r="O32" s="23">
        <f>SUM(O28:O31)</f>
        <v>8.6394</v>
      </c>
      <c r="P32" s="27">
        <f>SUM(P28:P31)</f>
        <v>8.6394</v>
      </c>
      <c r="Q32" s="23"/>
      <c r="R32" s="23">
        <f>SUM(R28:R31)</f>
        <v>6.806900000000001</v>
      </c>
      <c r="S32" s="27">
        <f>SUM(S28:S31)</f>
        <v>6.806900000000001</v>
      </c>
      <c r="T32" s="23"/>
      <c r="U32" s="23">
        <f>SUM(U28:U31)</f>
        <v>8.109300000000001</v>
      </c>
      <c r="V32" s="27">
        <f>SUM(V28:V31)</f>
        <v>8.109300000000001</v>
      </c>
      <c r="W32" s="23"/>
      <c r="X32" s="23">
        <f>SUM(X28:X31)</f>
        <v>8.7198</v>
      </c>
      <c r="Y32" s="27">
        <f>SUM(Y28:Y31)</f>
        <v>8.7198</v>
      </c>
      <c r="Z32" s="23"/>
      <c r="AA32" s="23">
        <f>SUM(AA28:AA31)</f>
        <v>5.4712000000000005</v>
      </c>
      <c r="AB32" s="27">
        <f>SUM(AB28:AB31)</f>
        <v>5.4712000000000005</v>
      </c>
      <c r="AC32" s="23"/>
      <c r="AD32" s="23">
        <f>SUM(AD28:AD31)</f>
        <v>9.757700000000002</v>
      </c>
      <c r="AE32" s="27">
        <f>SUM(AE28:AE31)</f>
        <v>9.757700000000002</v>
      </c>
      <c r="AF32" s="23"/>
      <c r="AG32" s="23">
        <f>SUM(AG28:AG31)</f>
        <v>13.640800000000002</v>
      </c>
      <c r="AH32" s="27">
        <f>SUM(AH28:AH31)</f>
        <v>13.640800000000002</v>
      </c>
      <c r="AI32" s="23"/>
      <c r="AJ32" s="23">
        <f>SUM(AJ28:AJ31)</f>
        <v>13.1135</v>
      </c>
      <c r="AK32" s="27">
        <f>SUM(AK28:AK31)</f>
        <v>13.1135</v>
      </c>
      <c r="AL32" s="23"/>
      <c r="AM32" s="23">
        <f>SUM(AM28:AM31)</f>
        <v>7.699</v>
      </c>
      <c r="AN32" s="27">
        <f>SUM(AN28:AN31)</f>
        <v>7.699</v>
      </c>
      <c r="AO32" s="23"/>
      <c r="AP32" s="23">
        <f>SUM(AP28:AP31)</f>
        <v>7.4359</v>
      </c>
      <c r="AQ32" s="27">
        <f>SUM(AQ28:AQ31)</f>
        <v>7.4359</v>
      </c>
      <c r="AR32" s="23"/>
      <c r="AS32" s="23">
        <f>SUM(AS28:AS31)</f>
        <v>4.13</v>
      </c>
      <c r="AT32" s="27">
        <f>SUM(AT28:AT31)</f>
        <v>4.13</v>
      </c>
      <c r="AU32" s="23"/>
      <c r="AV32" s="23">
        <f>SUM(AV28:AV31)</f>
        <v>5.8985</v>
      </c>
      <c r="AW32" s="27">
        <f>SUM(AW28:AW31)</f>
        <v>5.8985</v>
      </c>
      <c r="AX32" s="23"/>
      <c r="AY32" s="23">
        <f>SUM(AY28:AY31)</f>
        <v>8.2166</v>
      </c>
      <c r="AZ32" s="27">
        <f>SUM(AZ28:AZ31)</f>
        <v>8.2166</v>
      </c>
      <c r="BA32" s="23"/>
      <c r="BB32" s="23">
        <f>SUM(BB28:BB31)</f>
        <v>5.0531</v>
      </c>
      <c r="BC32" s="27">
        <f>SUM(BC28:BC31)</f>
        <v>5.0531</v>
      </c>
      <c r="BD32" s="23"/>
      <c r="BE32" s="23">
        <f>SUM(BE28:BE31)</f>
        <v>6.362900000000001</v>
      </c>
      <c r="BF32" s="27">
        <f>SUM(BF28:BF31)</f>
        <v>6.362900000000001</v>
      </c>
      <c r="BG32" s="23"/>
      <c r="BH32" s="23">
        <f>SUM(BH28:BH31)</f>
        <v>3.3549</v>
      </c>
      <c r="BI32" s="27">
        <f>SUM(BI28:BI31)</f>
        <v>3.3549</v>
      </c>
      <c r="BJ32" s="23"/>
      <c r="BK32" s="23">
        <f>SUM(BK28:BK31)</f>
        <v>6.9697000000000005</v>
      </c>
      <c r="BL32" s="27">
        <f>SUM(BL28:BL31)</f>
        <v>6.9697000000000005</v>
      </c>
      <c r="BM32" s="23"/>
      <c r="BN32" s="23">
        <f>SUM(BN28:BN31)</f>
        <v>12.4179</v>
      </c>
      <c r="BO32" s="27">
        <f>SUM(BO28:BO31)</f>
        <v>12.4179</v>
      </c>
      <c r="BP32" s="23" t="s">
        <v>87</v>
      </c>
      <c r="BQ32" s="23">
        <f>SUM(BQ28:BQ31)</f>
        <v>5.2751</v>
      </c>
      <c r="BR32" s="27">
        <f>SUM(BR28:BR31)</f>
        <v>5.2751</v>
      </c>
      <c r="BS32" s="23"/>
      <c r="BT32" s="23">
        <f>SUM(BT28:BT31)</f>
        <v>12.3717</v>
      </c>
      <c r="BU32" s="27">
        <f>SUM(BU28:BU31)</f>
        <v>12.3717</v>
      </c>
      <c r="BV32" s="23"/>
      <c r="BW32" s="23">
        <f>SUM(BW28:BW31)</f>
        <v>9.212599999999998</v>
      </c>
      <c r="BX32" s="27">
        <f>SUM(BX28:BX31)</f>
        <v>9.212599999999998</v>
      </c>
      <c r="BY32" s="23"/>
      <c r="BZ32" s="23">
        <f>SUM(BZ28:BZ31)</f>
        <v>7.3841</v>
      </c>
      <c r="CA32" s="27">
        <f>SUM(CA28:CA31)</f>
        <v>7.3841</v>
      </c>
      <c r="CB32" s="23"/>
      <c r="CC32" s="23">
        <f>SUM(CC28:CC31)</f>
        <v>12.1756</v>
      </c>
      <c r="CD32" s="27">
        <f>SUM(CD28:CD31)</f>
        <v>12.1756</v>
      </c>
      <c r="CE32" s="23"/>
      <c r="CF32" s="23">
        <f>SUM(CF28:CF31)</f>
        <v>1.5909000000000002</v>
      </c>
      <c r="CG32" s="27">
        <f>SUM(CG28:CG31)</f>
        <v>1.5909000000000002</v>
      </c>
      <c r="CH32" s="23"/>
      <c r="CI32" s="23">
        <f>SUM(CI28:CI31)</f>
        <v>9.408000000000001</v>
      </c>
      <c r="CJ32" s="27">
        <f>SUM(CJ28:CJ31)</f>
        <v>9.408000000000001</v>
      </c>
      <c r="CK32" s="23"/>
      <c r="CL32" s="23">
        <f>SUM(CL28:CL31)</f>
        <v>9.239600000000001</v>
      </c>
      <c r="CM32" s="27">
        <f>SUM(CM28:CM31)</f>
        <v>9.239600000000001</v>
      </c>
      <c r="CN32" s="23"/>
      <c r="CO32" s="23">
        <f>SUM(CO28:CO31)</f>
        <v>5.841200000000001</v>
      </c>
      <c r="CP32" s="27">
        <f>SUM(CP28:CP31)</f>
        <v>5.841200000000001</v>
      </c>
      <c r="CQ32" s="23"/>
      <c r="CR32" s="23">
        <f>SUM(CR28:CR31)</f>
        <v>10.906500000000001</v>
      </c>
      <c r="CS32" s="27">
        <f>SUM(CS28:CS31)</f>
        <v>10.906500000000001</v>
      </c>
      <c r="CT32" s="23"/>
      <c r="CU32" s="23">
        <f>SUM(CU28:CU31)</f>
        <v>10.7437</v>
      </c>
      <c r="CV32" s="27">
        <f>SUM(CV28:CV31)</f>
        <v>10.7437</v>
      </c>
      <c r="CW32" s="23"/>
      <c r="CX32" s="23">
        <f>SUM(CX28:CX31)</f>
        <v>1.8833</v>
      </c>
      <c r="CY32" s="27">
        <f>SUM(CY28:CY31)</f>
        <v>1.8833</v>
      </c>
      <c r="CZ32" s="23"/>
      <c r="DA32" s="23">
        <f>SUM(DA28:DA31)</f>
        <v>2.6703</v>
      </c>
      <c r="DB32" s="27">
        <f>SUM(DB28:DB31)</f>
        <v>2.6703</v>
      </c>
      <c r="DC32" s="23"/>
      <c r="DD32" s="23">
        <f>SUM(DD28:DD31)</f>
        <v>8.878900000000002</v>
      </c>
      <c r="DE32" s="27">
        <f>SUM(DE28:DE31)</f>
        <v>8.878900000000002</v>
      </c>
      <c r="DF32" s="23"/>
      <c r="DG32" s="23">
        <f>SUM(DG28:DG31)</f>
        <v>9.565199999999999</v>
      </c>
      <c r="DH32" s="27">
        <f>SUM(DH28:DH31)</f>
        <v>9.565199999999999</v>
      </c>
      <c r="DI32" s="23"/>
      <c r="DJ32" s="23">
        <f>SUM(DJ28:DJ31)</f>
        <v>7.4558</v>
      </c>
      <c r="DK32" s="27">
        <f>SUM(DK28:DK31)</f>
        <v>7.4558</v>
      </c>
      <c r="DL32" s="23"/>
      <c r="DM32" s="23">
        <f>SUM(DM28:DM31)</f>
        <v>8.8863</v>
      </c>
      <c r="DN32" s="27">
        <f>SUM(DN28:DN31)</f>
        <v>8.8863</v>
      </c>
      <c r="DO32" s="23"/>
      <c r="DP32" s="23">
        <f>SUM(DP28:DP31)</f>
        <v>10.72296</v>
      </c>
      <c r="DQ32" s="27">
        <f>SUM(DQ28:DQ31)</f>
        <v>10.72296</v>
      </c>
      <c r="DR32" s="40"/>
      <c r="DS32" s="37">
        <f t="shared" si="45"/>
        <v>307.17266</v>
      </c>
      <c r="DT32" s="37">
        <f>G32+J32+M32+P32+S32+V32+Y32+AB32+AE32+AH32+AK32+AN32+AQ32+AT32+AW32+BC32+BF32+AZ32+BI32+BL32+BO32+BR32+BU32+BX32+CA32+CD32+CG32+CJ32+CM32+CP32+CS32+CV32+CY32+DB32+DE32+DH32+DK32+DN32+DQ32</f>
        <v>307.17266</v>
      </c>
    </row>
    <row r="33" spans="1:124" s="13" customFormat="1" ht="12.75">
      <c r="A33" s="25" t="s">
        <v>112</v>
      </c>
      <c r="B33" s="14" t="s">
        <v>38</v>
      </c>
      <c r="C33" s="10"/>
      <c r="D33" s="10"/>
      <c r="E33" s="10"/>
      <c r="F33" s="10"/>
      <c r="G33" s="28"/>
      <c r="H33" s="28"/>
      <c r="I33" s="32"/>
      <c r="J33" s="28"/>
      <c r="K33" s="10"/>
      <c r="L33" s="10"/>
      <c r="M33" s="28"/>
      <c r="N33" s="10"/>
      <c r="O33" s="10"/>
      <c r="P33" s="28"/>
      <c r="Q33" s="10"/>
      <c r="R33" s="10"/>
      <c r="S33" s="28"/>
      <c r="T33" s="10"/>
      <c r="U33" s="10"/>
      <c r="V33" s="28"/>
      <c r="W33" s="10"/>
      <c r="X33" s="10"/>
      <c r="Y33" s="28"/>
      <c r="Z33" s="10"/>
      <c r="AA33" s="10"/>
      <c r="AB33" s="28"/>
      <c r="AC33" s="10"/>
      <c r="AD33" s="10"/>
      <c r="AE33" s="28"/>
      <c r="AF33" s="10"/>
      <c r="AG33" s="10"/>
      <c r="AH33" s="28"/>
      <c r="AI33" s="10"/>
      <c r="AJ33" s="10"/>
      <c r="AK33" s="28"/>
      <c r="AL33" s="10"/>
      <c r="AM33" s="10"/>
      <c r="AN33" s="28"/>
      <c r="AO33" s="10"/>
      <c r="AP33" s="10"/>
      <c r="AQ33" s="28"/>
      <c r="AR33" s="10"/>
      <c r="AS33" s="10"/>
      <c r="AT33" s="28"/>
      <c r="AU33" s="10"/>
      <c r="AV33" s="10"/>
      <c r="AW33" s="28"/>
      <c r="AX33" s="10"/>
      <c r="AY33" s="10"/>
      <c r="AZ33" s="28"/>
      <c r="BA33" s="10"/>
      <c r="BB33" s="10"/>
      <c r="BC33" s="28"/>
      <c r="BD33" s="10"/>
      <c r="BE33" s="10"/>
      <c r="BF33" s="28"/>
      <c r="BG33" s="10"/>
      <c r="BH33" s="10"/>
      <c r="BI33" s="28"/>
      <c r="BJ33" s="10"/>
      <c r="BK33" s="10"/>
      <c r="BL33" s="28"/>
      <c r="BM33" s="10"/>
      <c r="BN33" s="10"/>
      <c r="BO33" s="28"/>
      <c r="BP33" s="10"/>
      <c r="BQ33" s="10"/>
      <c r="BR33" s="28"/>
      <c r="BS33" s="10"/>
      <c r="BT33" s="10"/>
      <c r="BU33" s="28"/>
      <c r="BV33" s="10"/>
      <c r="BW33" s="10"/>
      <c r="BX33" s="28"/>
      <c r="BY33" s="10"/>
      <c r="BZ33" s="10"/>
      <c r="CA33" s="28"/>
      <c r="CB33" s="10"/>
      <c r="CC33" s="10"/>
      <c r="CD33" s="28"/>
      <c r="CE33" s="10"/>
      <c r="CF33" s="10"/>
      <c r="CG33" s="28"/>
      <c r="CH33" s="10"/>
      <c r="CI33" s="10"/>
      <c r="CJ33" s="28"/>
      <c r="CK33" s="10"/>
      <c r="CL33" s="10"/>
      <c r="CM33" s="28"/>
      <c r="CN33" s="10"/>
      <c r="CO33" s="10"/>
      <c r="CP33" s="28"/>
      <c r="CQ33" s="10"/>
      <c r="CR33" s="10"/>
      <c r="CS33" s="28"/>
      <c r="CT33" s="10"/>
      <c r="CU33" s="10"/>
      <c r="CV33" s="28"/>
      <c r="CW33" s="10"/>
      <c r="CX33" s="10"/>
      <c r="CY33" s="28"/>
      <c r="CZ33" s="10"/>
      <c r="DA33" s="10"/>
      <c r="DB33" s="28"/>
      <c r="DC33" s="10"/>
      <c r="DD33" s="10"/>
      <c r="DE33" s="28"/>
      <c r="DF33" s="10"/>
      <c r="DG33" s="10"/>
      <c r="DH33" s="28"/>
      <c r="DI33" s="10"/>
      <c r="DJ33" s="10"/>
      <c r="DK33" s="28"/>
      <c r="DL33" s="10"/>
      <c r="DM33" s="10"/>
      <c r="DN33" s="28"/>
      <c r="DO33" s="10"/>
      <c r="DP33" s="10"/>
      <c r="DQ33" s="28"/>
      <c r="DR33" s="12"/>
      <c r="DS33" s="39"/>
      <c r="DT33" s="39"/>
    </row>
    <row r="34" spans="1:125" s="13" customFormat="1" ht="24.75" customHeight="1">
      <c r="A34" s="12" t="s">
        <v>15</v>
      </c>
      <c r="B34" s="9" t="s">
        <v>106</v>
      </c>
      <c r="C34" s="49">
        <f>0.15*12</f>
        <v>1.7999999999999998</v>
      </c>
      <c r="D34" s="12" t="s">
        <v>107</v>
      </c>
      <c r="E34" s="47">
        <v>9</v>
      </c>
      <c r="F34" s="22">
        <f>E34*C34</f>
        <v>16.2</v>
      </c>
      <c r="G34" s="17">
        <f>F34</f>
        <v>16.2</v>
      </c>
      <c r="H34" s="47">
        <v>5</v>
      </c>
      <c r="I34" s="32">
        <f>C34*H34</f>
        <v>9</v>
      </c>
      <c r="J34" s="17">
        <f>I34</f>
        <v>9</v>
      </c>
      <c r="K34" s="47">
        <v>11</v>
      </c>
      <c r="L34" s="22">
        <f>K34*C34</f>
        <v>19.799999999999997</v>
      </c>
      <c r="M34" s="17">
        <f>L34</f>
        <v>19.799999999999997</v>
      </c>
      <c r="N34" s="47">
        <v>11</v>
      </c>
      <c r="O34" s="22">
        <f>N34*C34</f>
        <v>19.799999999999997</v>
      </c>
      <c r="P34" s="17">
        <f>O34</f>
        <v>19.799999999999997</v>
      </c>
      <c r="Q34" s="47">
        <v>18</v>
      </c>
      <c r="R34" s="22">
        <f>Q34*C34</f>
        <v>32.4</v>
      </c>
      <c r="S34" s="17">
        <f>R34</f>
        <v>32.4</v>
      </c>
      <c r="T34" s="47">
        <v>17</v>
      </c>
      <c r="U34" s="22">
        <f>T34*C34</f>
        <v>30.599999999999998</v>
      </c>
      <c r="V34" s="17">
        <f>U34</f>
        <v>30.599999999999998</v>
      </c>
      <c r="W34" s="47">
        <v>14</v>
      </c>
      <c r="X34" s="22">
        <f>W34*C34</f>
        <v>25.199999999999996</v>
      </c>
      <c r="Y34" s="17">
        <f>X34</f>
        <v>25.199999999999996</v>
      </c>
      <c r="Z34" s="47">
        <v>11</v>
      </c>
      <c r="AA34" s="22">
        <f>Z34*C34</f>
        <v>19.799999999999997</v>
      </c>
      <c r="AB34" s="17">
        <f>AA34</f>
        <v>19.799999999999997</v>
      </c>
      <c r="AC34" s="47">
        <v>19</v>
      </c>
      <c r="AD34" s="22">
        <f>AC34*C34</f>
        <v>34.199999999999996</v>
      </c>
      <c r="AE34" s="17">
        <f>AD34</f>
        <v>34.199999999999996</v>
      </c>
      <c r="AF34" s="47">
        <v>27</v>
      </c>
      <c r="AG34" s="22">
        <f>AF34*C34</f>
        <v>48.599999999999994</v>
      </c>
      <c r="AH34" s="17">
        <f>AG34</f>
        <v>48.599999999999994</v>
      </c>
      <c r="AI34" s="47">
        <v>24</v>
      </c>
      <c r="AJ34" s="22">
        <f>AI34*C34</f>
        <v>43.199999999999996</v>
      </c>
      <c r="AK34" s="17">
        <f>AJ34</f>
        <v>43.199999999999996</v>
      </c>
      <c r="AL34" s="47">
        <v>14</v>
      </c>
      <c r="AM34" s="22">
        <f>AL34*C34</f>
        <v>25.199999999999996</v>
      </c>
      <c r="AN34" s="17">
        <f>AM34</f>
        <v>25.199999999999996</v>
      </c>
      <c r="AO34" s="47">
        <v>10</v>
      </c>
      <c r="AP34" s="22">
        <f>AO34*C34</f>
        <v>18</v>
      </c>
      <c r="AQ34" s="17">
        <f>AP34</f>
        <v>18</v>
      </c>
      <c r="AR34" s="47">
        <v>7</v>
      </c>
      <c r="AS34" s="22">
        <f>AR34*C34</f>
        <v>12.599999999999998</v>
      </c>
      <c r="AT34" s="17">
        <f aca="true" t="shared" si="46" ref="AT34:AT42">AS34</f>
        <v>12.599999999999998</v>
      </c>
      <c r="AU34" s="47">
        <v>11</v>
      </c>
      <c r="AV34" s="22">
        <f>AU34*C34</f>
        <v>19.799999999999997</v>
      </c>
      <c r="AW34" s="17">
        <f>AV34</f>
        <v>19.799999999999997</v>
      </c>
      <c r="AX34" s="47">
        <v>16</v>
      </c>
      <c r="AY34" s="22">
        <f>AX34*C34</f>
        <v>28.799999999999997</v>
      </c>
      <c r="AZ34" s="17">
        <f>AY34</f>
        <v>28.799999999999997</v>
      </c>
      <c r="BA34" s="47">
        <v>7</v>
      </c>
      <c r="BB34" s="22">
        <f>BA34*C34</f>
        <v>12.599999999999998</v>
      </c>
      <c r="BC34" s="17">
        <f>BB34</f>
        <v>12.599999999999998</v>
      </c>
      <c r="BD34" s="47">
        <v>7</v>
      </c>
      <c r="BE34" s="22">
        <f>BD34*C34</f>
        <v>12.599999999999998</v>
      </c>
      <c r="BF34" s="17">
        <f>BE34</f>
        <v>12.599999999999998</v>
      </c>
      <c r="BG34" s="47">
        <v>7</v>
      </c>
      <c r="BH34" s="22">
        <f>BG34*C34</f>
        <v>12.599999999999998</v>
      </c>
      <c r="BI34" s="17">
        <f>BH34</f>
        <v>12.599999999999998</v>
      </c>
      <c r="BJ34" s="47">
        <v>13</v>
      </c>
      <c r="BK34" s="22">
        <f>BJ34*C34</f>
        <v>23.4</v>
      </c>
      <c r="BL34" s="17">
        <f>BK34</f>
        <v>23.4</v>
      </c>
      <c r="BM34" s="47">
        <v>21</v>
      </c>
      <c r="BN34" s="22">
        <f>BM34*C34</f>
        <v>37.8</v>
      </c>
      <c r="BO34" s="17">
        <f>BN34</f>
        <v>37.8</v>
      </c>
      <c r="BP34" s="47">
        <v>9</v>
      </c>
      <c r="BQ34" s="22">
        <f>BP34*C34</f>
        <v>16.2</v>
      </c>
      <c r="BR34" s="17">
        <f>BQ34</f>
        <v>16.2</v>
      </c>
      <c r="BS34" s="47">
        <v>16</v>
      </c>
      <c r="BT34" s="22">
        <f>BS34*C34</f>
        <v>28.799999999999997</v>
      </c>
      <c r="BU34" s="17">
        <f>BT34</f>
        <v>28.799999999999997</v>
      </c>
      <c r="BV34" s="47">
        <v>20</v>
      </c>
      <c r="BW34" s="22">
        <f>BV34*C34</f>
        <v>36</v>
      </c>
      <c r="BX34" s="17">
        <f>BW34</f>
        <v>36</v>
      </c>
      <c r="BY34" s="47">
        <v>14</v>
      </c>
      <c r="BZ34" s="22">
        <f>BY34*C34</f>
        <v>25.199999999999996</v>
      </c>
      <c r="CA34" s="17">
        <f>BZ34</f>
        <v>25.199999999999996</v>
      </c>
      <c r="CB34" s="47">
        <v>23</v>
      </c>
      <c r="CC34" s="22">
        <f>CB34*C34</f>
        <v>41.4</v>
      </c>
      <c r="CD34" s="17">
        <f>CC34</f>
        <v>41.4</v>
      </c>
      <c r="CE34" s="47">
        <v>1</v>
      </c>
      <c r="CF34" s="22">
        <f>CE34*C34</f>
        <v>1.7999999999999998</v>
      </c>
      <c r="CG34" s="17">
        <f>CF34</f>
        <v>1.7999999999999998</v>
      </c>
      <c r="CH34" s="47">
        <v>14</v>
      </c>
      <c r="CI34" s="22">
        <f>CH34*C34</f>
        <v>25.199999999999996</v>
      </c>
      <c r="CJ34" s="17">
        <f>CI34</f>
        <v>25.199999999999996</v>
      </c>
      <c r="CK34" s="47">
        <v>19</v>
      </c>
      <c r="CL34" s="22">
        <f>CK34*C34</f>
        <v>34.199999999999996</v>
      </c>
      <c r="CM34" s="17">
        <f>CL34</f>
        <v>34.199999999999996</v>
      </c>
      <c r="CN34" s="47">
        <v>10</v>
      </c>
      <c r="CO34" s="22">
        <f>CN34*C34</f>
        <v>18</v>
      </c>
      <c r="CP34" s="17">
        <f>CO34</f>
        <v>18</v>
      </c>
      <c r="CQ34" s="47">
        <v>20</v>
      </c>
      <c r="CR34" s="22">
        <f>CQ34*C34</f>
        <v>36</v>
      </c>
      <c r="CS34" s="17">
        <f>CR34</f>
        <v>36</v>
      </c>
      <c r="CT34" s="47">
        <v>20</v>
      </c>
      <c r="CU34" s="22">
        <f>CT34*C34</f>
        <v>36</v>
      </c>
      <c r="CV34" s="17">
        <f>CU34</f>
        <v>36</v>
      </c>
      <c r="CW34" s="47">
        <v>6</v>
      </c>
      <c r="CX34" s="22">
        <f>CW34*C34</f>
        <v>10.799999999999999</v>
      </c>
      <c r="CY34" s="17">
        <f>CX34</f>
        <v>10.799999999999999</v>
      </c>
      <c r="CZ34" s="47">
        <v>5</v>
      </c>
      <c r="DA34" s="22">
        <f>CZ34*C34</f>
        <v>9</v>
      </c>
      <c r="DB34" s="17">
        <f>DA34</f>
        <v>9</v>
      </c>
      <c r="DC34" s="47">
        <v>17</v>
      </c>
      <c r="DD34" s="22">
        <f>DC34*C34</f>
        <v>30.599999999999998</v>
      </c>
      <c r="DE34" s="17">
        <f>DD34</f>
        <v>30.599999999999998</v>
      </c>
      <c r="DF34" s="47">
        <v>19</v>
      </c>
      <c r="DG34" s="22">
        <f>DF34*C34</f>
        <v>34.199999999999996</v>
      </c>
      <c r="DH34" s="17">
        <f>DG34</f>
        <v>34.199999999999996</v>
      </c>
      <c r="DI34" s="47">
        <v>11</v>
      </c>
      <c r="DJ34" s="22">
        <f>DI34*C34</f>
        <v>19.799999999999997</v>
      </c>
      <c r="DK34" s="17">
        <f>DJ34</f>
        <v>19.799999999999997</v>
      </c>
      <c r="DL34" s="47">
        <v>16</v>
      </c>
      <c r="DM34" s="22">
        <f>DL34*C34</f>
        <v>28.799999999999997</v>
      </c>
      <c r="DN34" s="17">
        <f>DM34</f>
        <v>28.799999999999997</v>
      </c>
      <c r="DO34" s="47">
        <v>18</v>
      </c>
      <c r="DP34" s="22">
        <f>DO34*C34</f>
        <v>32.4</v>
      </c>
      <c r="DQ34" s="17">
        <f>DP34</f>
        <v>32.4</v>
      </c>
      <c r="DR34" s="40">
        <f aca="true" t="shared" si="47" ref="DR34:DT45">E34+H34+K34+N34+Q34+T34+W34+Z34+AC34+AF34+AI34+AL34+AO34+AR34+AU34+BA34+BD34+AX34+BG34+BJ34+BM34+BP34+BS34+BV34+BY34+CB34+CE34+CH34+CK34+CN34+CQ34+CT34+CW34+CZ34+DC34+DF34+DI34+DL34+DO34</f>
        <v>537</v>
      </c>
      <c r="DS34" s="37">
        <f>F34+I34+L34+O34+R34+U34+X34+AA34+AD34+AG34+AJ34+AM34+AP34+AS34+AV34+BB34+BE34+AY34+BH34+BK34+BN34+BQ34+BT34+BW34+BZ34+CC34+CF34+CI34+CL34+CO34+CR34+CU34+CX34+DA34+DD34+DG34+DJ34+DM34+DP34</f>
        <v>966.6</v>
      </c>
      <c r="DT34" s="37">
        <f t="shared" si="47"/>
        <v>966.6</v>
      </c>
      <c r="DU34" s="51"/>
    </row>
    <row r="35" spans="1:124" s="13" customFormat="1" ht="24.75" customHeight="1">
      <c r="A35" s="12" t="s">
        <v>16</v>
      </c>
      <c r="B35" s="9" t="s">
        <v>90</v>
      </c>
      <c r="C35" s="49">
        <v>1</v>
      </c>
      <c r="D35" s="12" t="s">
        <v>6</v>
      </c>
      <c r="E35" s="9">
        <v>1</v>
      </c>
      <c r="F35" s="22">
        <f>E35*C35</f>
        <v>1</v>
      </c>
      <c r="G35" s="17">
        <f>F35</f>
        <v>1</v>
      </c>
      <c r="H35" s="47">
        <v>1</v>
      </c>
      <c r="I35" s="32">
        <v>1</v>
      </c>
      <c r="J35" s="17">
        <f>I35</f>
        <v>1</v>
      </c>
      <c r="K35" s="9">
        <v>1</v>
      </c>
      <c r="L35" s="22">
        <v>1</v>
      </c>
      <c r="M35" s="17">
        <v>1</v>
      </c>
      <c r="N35" s="9">
        <v>1</v>
      </c>
      <c r="O35" s="22">
        <v>1</v>
      </c>
      <c r="P35" s="17">
        <v>1</v>
      </c>
      <c r="Q35" s="9">
        <v>1</v>
      </c>
      <c r="R35" s="22">
        <f>Q35*C35</f>
        <v>1</v>
      </c>
      <c r="S35" s="17">
        <f>R35</f>
        <v>1</v>
      </c>
      <c r="T35" s="9">
        <v>1</v>
      </c>
      <c r="U35" s="22">
        <f>T35*C35</f>
        <v>1</v>
      </c>
      <c r="V35" s="17">
        <f>U35</f>
        <v>1</v>
      </c>
      <c r="W35" s="9">
        <v>1</v>
      </c>
      <c r="X35" s="22">
        <f>W35*C35</f>
        <v>1</v>
      </c>
      <c r="Y35" s="17">
        <f>X35</f>
        <v>1</v>
      </c>
      <c r="Z35" s="9">
        <v>1</v>
      </c>
      <c r="AA35" s="22">
        <f>Z35*C35</f>
        <v>1</v>
      </c>
      <c r="AB35" s="17">
        <f>AA35</f>
        <v>1</v>
      </c>
      <c r="AC35" s="9">
        <v>1</v>
      </c>
      <c r="AD35" s="22">
        <f>AC35*C35</f>
        <v>1</v>
      </c>
      <c r="AE35" s="17">
        <f>AD35</f>
        <v>1</v>
      </c>
      <c r="AF35" s="9">
        <v>1</v>
      </c>
      <c r="AG35" s="22">
        <f>AF35*C35</f>
        <v>1</v>
      </c>
      <c r="AH35" s="17">
        <f>AG35</f>
        <v>1</v>
      </c>
      <c r="AI35" s="9">
        <v>1</v>
      </c>
      <c r="AJ35" s="22">
        <f>AI35*C35</f>
        <v>1</v>
      </c>
      <c r="AK35" s="17">
        <f>AJ35</f>
        <v>1</v>
      </c>
      <c r="AL35" s="9">
        <v>1</v>
      </c>
      <c r="AM35" s="22">
        <f>AL35*C35</f>
        <v>1</v>
      </c>
      <c r="AN35" s="17">
        <f>AM35</f>
        <v>1</v>
      </c>
      <c r="AO35" s="9">
        <v>1</v>
      </c>
      <c r="AP35" s="22">
        <f>AO35*C35</f>
        <v>1</v>
      </c>
      <c r="AQ35" s="17">
        <f>AP35</f>
        <v>1</v>
      </c>
      <c r="AR35" s="9">
        <v>1</v>
      </c>
      <c r="AS35" s="22">
        <f>AR35*C35</f>
        <v>1</v>
      </c>
      <c r="AT35" s="17">
        <f t="shared" si="46"/>
        <v>1</v>
      </c>
      <c r="AU35" s="9">
        <v>1</v>
      </c>
      <c r="AV35" s="22">
        <v>1</v>
      </c>
      <c r="AW35" s="17">
        <f>AV35</f>
        <v>1</v>
      </c>
      <c r="AX35" s="9">
        <v>1</v>
      </c>
      <c r="AY35" s="22">
        <f>AX35*C35</f>
        <v>1</v>
      </c>
      <c r="AZ35" s="17">
        <f>AY35</f>
        <v>1</v>
      </c>
      <c r="BA35" s="9">
        <v>1</v>
      </c>
      <c r="BB35" s="22">
        <f>BA35*C35</f>
        <v>1</v>
      </c>
      <c r="BC35" s="17">
        <f>BB35</f>
        <v>1</v>
      </c>
      <c r="BD35" s="9">
        <v>1</v>
      </c>
      <c r="BE35" s="22">
        <f>BD35*C35</f>
        <v>1</v>
      </c>
      <c r="BF35" s="17">
        <f>BE35</f>
        <v>1</v>
      </c>
      <c r="BG35" s="9">
        <v>1</v>
      </c>
      <c r="BH35" s="22">
        <f>BG35*C35</f>
        <v>1</v>
      </c>
      <c r="BI35" s="17">
        <f>BH35</f>
        <v>1</v>
      </c>
      <c r="BJ35" s="9">
        <v>1</v>
      </c>
      <c r="BK35" s="22">
        <f>BJ35*C35</f>
        <v>1</v>
      </c>
      <c r="BL35" s="17">
        <f>BK35</f>
        <v>1</v>
      </c>
      <c r="BM35" s="9">
        <v>1</v>
      </c>
      <c r="BN35" s="22">
        <f>BM35*C35</f>
        <v>1</v>
      </c>
      <c r="BO35" s="17">
        <f>BN35</f>
        <v>1</v>
      </c>
      <c r="BP35" s="9">
        <v>1</v>
      </c>
      <c r="BQ35" s="22">
        <f>BP35*C35</f>
        <v>1</v>
      </c>
      <c r="BR35" s="17">
        <f>BQ35</f>
        <v>1</v>
      </c>
      <c r="BS35" s="9">
        <v>1</v>
      </c>
      <c r="BT35" s="22">
        <f>BS35*C35</f>
        <v>1</v>
      </c>
      <c r="BU35" s="17">
        <f>BT35</f>
        <v>1</v>
      </c>
      <c r="BV35" s="9">
        <v>1</v>
      </c>
      <c r="BW35" s="22">
        <f>BV35*C35</f>
        <v>1</v>
      </c>
      <c r="BX35" s="17">
        <f>BW35</f>
        <v>1</v>
      </c>
      <c r="BY35" s="9">
        <v>1</v>
      </c>
      <c r="BZ35" s="22">
        <f>BY35*C35</f>
        <v>1</v>
      </c>
      <c r="CA35" s="17">
        <f>BZ35</f>
        <v>1</v>
      </c>
      <c r="CB35" s="9">
        <v>1</v>
      </c>
      <c r="CC35" s="22">
        <f>CB35*C35</f>
        <v>1</v>
      </c>
      <c r="CD35" s="17">
        <f>CC35</f>
        <v>1</v>
      </c>
      <c r="CE35" s="9">
        <v>0</v>
      </c>
      <c r="CF35" s="22">
        <f>CE35*C35</f>
        <v>0</v>
      </c>
      <c r="CG35" s="17">
        <f>CF35</f>
        <v>0</v>
      </c>
      <c r="CH35" s="9">
        <v>1</v>
      </c>
      <c r="CI35" s="22">
        <v>1</v>
      </c>
      <c r="CJ35" s="17">
        <v>1</v>
      </c>
      <c r="CK35" s="9">
        <v>1</v>
      </c>
      <c r="CL35" s="22">
        <f>CK35*C35</f>
        <v>1</v>
      </c>
      <c r="CM35" s="17">
        <f>CL35</f>
        <v>1</v>
      </c>
      <c r="CN35" s="9">
        <v>1</v>
      </c>
      <c r="CO35" s="22">
        <f>CN35*C35</f>
        <v>1</v>
      </c>
      <c r="CP35" s="17">
        <f>CO35</f>
        <v>1</v>
      </c>
      <c r="CQ35" s="9">
        <v>1</v>
      </c>
      <c r="CR35" s="22">
        <f>CQ35*C35</f>
        <v>1</v>
      </c>
      <c r="CS35" s="17">
        <f>CR35</f>
        <v>1</v>
      </c>
      <c r="CT35" s="9">
        <v>1</v>
      </c>
      <c r="CU35" s="22">
        <v>1</v>
      </c>
      <c r="CV35" s="17">
        <v>1</v>
      </c>
      <c r="CW35" s="9">
        <v>1</v>
      </c>
      <c r="CX35" s="22">
        <v>1</v>
      </c>
      <c r="CY35" s="17">
        <f>CX35</f>
        <v>1</v>
      </c>
      <c r="CZ35" s="9">
        <v>1</v>
      </c>
      <c r="DA35" s="22">
        <v>1</v>
      </c>
      <c r="DB35" s="17">
        <f>DA35</f>
        <v>1</v>
      </c>
      <c r="DC35" s="9">
        <v>1</v>
      </c>
      <c r="DD35" s="22">
        <f>DC35*C35</f>
        <v>1</v>
      </c>
      <c r="DE35" s="17">
        <f>DD35</f>
        <v>1</v>
      </c>
      <c r="DF35" s="9">
        <v>1</v>
      </c>
      <c r="DG35" s="22">
        <v>1</v>
      </c>
      <c r="DH35" s="17">
        <v>1</v>
      </c>
      <c r="DI35" s="9">
        <v>1</v>
      </c>
      <c r="DJ35" s="22">
        <f>DI35*C35</f>
        <v>1</v>
      </c>
      <c r="DK35" s="17">
        <f>DJ35</f>
        <v>1</v>
      </c>
      <c r="DL35" s="9">
        <v>1</v>
      </c>
      <c r="DM35" s="22">
        <v>1</v>
      </c>
      <c r="DN35" s="17">
        <v>1</v>
      </c>
      <c r="DO35" s="9">
        <v>1</v>
      </c>
      <c r="DP35" s="22">
        <f>DO35*C35</f>
        <v>1</v>
      </c>
      <c r="DQ35" s="17">
        <f>DP35</f>
        <v>1</v>
      </c>
      <c r="DR35" s="40">
        <f t="shared" si="47"/>
        <v>38</v>
      </c>
      <c r="DS35" s="37">
        <f t="shared" si="47"/>
        <v>38</v>
      </c>
      <c r="DT35" s="37">
        <f t="shared" si="47"/>
        <v>38</v>
      </c>
    </row>
    <row r="36" spans="1:124" s="13" customFormat="1" ht="24.75" customHeight="1">
      <c r="A36" s="12" t="s">
        <v>39</v>
      </c>
      <c r="B36" s="9" t="s">
        <v>46</v>
      </c>
      <c r="C36" s="49">
        <v>0.5</v>
      </c>
      <c r="D36" s="12" t="s">
        <v>6</v>
      </c>
      <c r="E36" s="9">
        <v>1</v>
      </c>
      <c r="F36" s="22">
        <f aca="true" t="shared" si="48" ref="F36:F43">E36*C36</f>
        <v>0.5</v>
      </c>
      <c r="G36" s="17">
        <f aca="true" t="shared" si="49" ref="G36:G43">F36</f>
        <v>0.5</v>
      </c>
      <c r="H36" s="47">
        <v>1</v>
      </c>
      <c r="I36" s="32">
        <v>0.5</v>
      </c>
      <c r="J36" s="17">
        <f aca="true" t="shared" si="50" ref="J36:J43">I36</f>
        <v>0.5</v>
      </c>
      <c r="K36" s="9">
        <v>1</v>
      </c>
      <c r="L36" s="22">
        <v>0.5</v>
      </c>
      <c r="M36" s="17">
        <v>0.5</v>
      </c>
      <c r="N36" s="9">
        <v>1</v>
      </c>
      <c r="O36" s="22">
        <f>N36*C36</f>
        <v>0.5</v>
      </c>
      <c r="P36" s="17">
        <f aca="true" t="shared" si="51" ref="P36:P43">O36</f>
        <v>0.5</v>
      </c>
      <c r="Q36" s="9">
        <v>1</v>
      </c>
      <c r="R36" s="22">
        <f>Q36*C36</f>
        <v>0.5</v>
      </c>
      <c r="S36" s="17">
        <f aca="true" t="shared" si="52" ref="S36:S43">R36</f>
        <v>0.5</v>
      </c>
      <c r="T36" s="9">
        <v>1</v>
      </c>
      <c r="U36" s="22">
        <f>T36*C36</f>
        <v>0.5</v>
      </c>
      <c r="V36" s="17">
        <f aca="true" t="shared" si="53" ref="V36:V43">U36</f>
        <v>0.5</v>
      </c>
      <c r="W36" s="9">
        <v>1</v>
      </c>
      <c r="X36" s="22">
        <f>W36*C36</f>
        <v>0.5</v>
      </c>
      <c r="Y36" s="17">
        <f aca="true" t="shared" si="54" ref="Y36:Y43">X36</f>
        <v>0.5</v>
      </c>
      <c r="Z36" s="9">
        <v>1</v>
      </c>
      <c r="AA36" s="22">
        <f>Z36*C36</f>
        <v>0.5</v>
      </c>
      <c r="AB36" s="17">
        <f aca="true" t="shared" si="55" ref="AB36:AB43">AA36</f>
        <v>0.5</v>
      </c>
      <c r="AC36" s="9">
        <v>1</v>
      </c>
      <c r="AD36" s="22">
        <f>AC36*C36</f>
        <v>0.5</v>
      </c>
      <c r="AE36" s="17">
        <f aca="true" t="shared" si="56" ref="AE36:AE43">AD36</f>
        <v>0.5</v>
      </c>
      <c r="AF36" s="9">
        <v>1</v>
      </c>
      <c r="AG36" s="22">
        <f>AF36*C36</f>
        <v>0.5</v>
      </c>
      <c r="AH36" s="17">
        <f aca="true" t="shared" si="57" ref="AH36:AH43">AG36</f>
        <v>0.5</v>
      </c>
      <c r="AI36" s="9">
        <v>1</v>
      </c>
      <c r="AJ36" s="22">
        <f>AI36*C36</f>
        <v>0.5</v>
      </c>
      <c r="AK36" s="17">
        <f aca="true" t="shared" si="58" ref="AK36:AK43">AJ36</f>
        <v>0.5</v>
      </c>
      <c r="AL36" s="9">
        <v>1</v>
      </c>
      <c r="AM36" s="22">
        <f>AL36*C36</f>
        <v>0.5</v>
      </c>
      <c r="AN36" s="17">
        <f aca="true" t="shared" si="59" ref="AN36:AN43">AM36</f>
        <v>0.5</v>
      </c>
      <c r="AO36" s="9">
        <v>1</v>
      </c>
      <c r="AP36" s="22">
        <f>AO36*C36</f>
        <v>0.5</v>
      </c>
      <c r="AQ36" s="17">
        <f aca="true" t="shared" si="60" ref="AQ36:AQ43">AP36</f>
        <v>0.5</v>
      </c>
      <c r="AR36" s="9">
        <v>1</v>
      </c>
      <c r="AS36" s="22">
        <f>AR36*C36</f>
        <v>0.5</v>
      </c>
      <c r="AT36" s="17">
        <f t="shared" si="46"/>
        <v>0.5</v>
      </c>
      <c r="AU36" s="9">
        <v>1</v>
      </c>
      <c r="AV36" s="22">
        <f>AU36*C36</f>
        <v>0.5</v>
      </c>
      <c r="AW36" s="17">
        <f aca="true" t="shared" si="61" ref="AW36:AW43">AV36</f>
        <v>0.5</v>
      </c>
      <c r="AX36" s="9">
        <v>1</v>
      </c>
      <c r="AY36" s="22">
        <f>AX36*C36</f>
        <v>0.5</v>
      </c>
      <c r="AZ36" s="17">
        <f aca="true" t="shared" si="62" ref="AZ36:AZ43">AY36</f>
        <v>0.5</v>
      </c>
      <c r="BA36" s="9">
        <v>1</v>
      </c>
      <c r="BB36" s="22">
        <f>BA36*C36</f>
        <v>0.5</v>
      </c>
      <c r="BC36" s="17">
        <f aca="true" t="shared" si="63" ref="BC36:BC43">BB36</f>
        <v>0.5</v>
      </c>
      <c r="BD36" s="9">
        <v>1</v>
      </c>
      <c r="BE36" s="22">
        <f>BD36*C36</f>
        <v>0.5</v>
      </c>
      <c r="BF36" s="17">
        <f aca="true" t="shared" si="64" ref="BF36:BF42">BE36</f>
        <v>0.5</v>
      </c>
      <c r="BG36" s="9">
        <v>1</v>
      </c>
      <c r="BH36" s="22">
        <f>BG36*C36</f>
        <v>0.5</v>
      </c>
      <c r="BI36" s="17">
        <f aca="true" t="shared" si="65" ref="BI36:BI43">BH36</f>
        <v>0.5</v>
      </c>
      <c r="BJ36" s="9">
        <v>1</v>
      </c>
      <c r="BK36" s="22">
        <f>BJ36*C36</f>
        <v>0.5</v>
      </c>
      <c r="BL36" s="17">
        <f aca="true" t="shared" si="66" ref="BL36:BL43">BK36</f>
        <v>0.5</v>
      </c>
      <c r="BM36" s="9">
        <v>1</v>
      </c>
      <c r="BN36" s="22">
        <f>BM36*C36</f>
        <v>0.5</v>
      </c>
      <c r="BO36" s="17">
        <f aca="true" t="shared" si="67" ref="BO36:BO43">BN36</f>
        <v>0.5</v>
      </c>
      <c r="BP36" s="9">
        <v>1</v>
      </c>
      <c r="BQ36" s="22">
        <f>BP36*C36</f>
        <v>0.5</v>
      </c>
      <c r="BR36" s="17">
        <f aca="true" t="shared" si="68" ref="BR36:BR43">BQ36</f>
        <v>0.5</v>
      </c>
      <c r="BS36" s="9">
        <v>1</v>
      </c>
      <c r="BT36" s="22">
        <f>BS36*C36</f>
        <v>0.5</v>
      </c>
      <c r="BU36" s="17">
        <f aca="true" t="shared" si="69" ref="BU36:BU42">BT36</f>
        <v>0.5</v>
      </c>
      <c r="BV36" s="9">
        <v>1</v>
      </c>
      <c r="BW36" s="22">
        <f>BV36*C36</f>
        <v>0.5</v>
      </c>
      <c r="BX36" s="17">
        <f aca="true" t="shared" si="70" ref="BX36:BX43">BW36</f>
        <v>0.5</v>
      </c>
      <c r="BY36" s="9">
        <v>1</v>
      </c>
      <c r="BZ36" s="22">
        <f>BY36*C36</f>
        <v>0.5</v>
      </c>
      <c r="CA36" s="17">
        <f aca="true" t="shared" si="71" ref="CA36:CA43">BZ36</f>
        <v>0.5</v>
      </c>
      <c r="CB36" s="9">
        <v>1</v>
      </c>
      <c r="CC36" s="22">
        <f>CB36*C36</f>
        <v>0.5</v>
      </c>
      <c r="CD36" s="17">
        <f aca="true" t="shared" si="72" ref="CD36:CD43">CC36</f>
        <v>0.5</v>
      </c>
      <c r="CE36" s="9">
        <v>0</v>
      </c>
      <c r="CF36" s="22">
        <f>CE36*C36</f>
        <v>0</v>
      </c>
      <c r="CG36" s="17">
        <f aca="true" t="shared" si="73" ref="CG36:CG43">CF36</f>
        <v>0</v>
      </c>
      <c r="CH36" s="9">
        <v>1</v>
      </c>
      <c r="CI36" s="22">
        <f>CH36*C36</f>
        <v>0.5</v>
      </c>
      <c r="CJ36" s="17">
        <f aca="true" t="shared" si="74" ref="CJ36:CJ43">CI36</f>
        <v>0.5</v>
      </c>
      <c r="CK36" s="9">
        <v>1</v>
      </c>
      <c r="CL36" s="22">
        <f>CK36*C36</f>
        <v>0.5</v>
      </c>
      <c r="CM36" s="17">
        <f aca="true" t="shared" si="75" ref="CM36:CM43">CL36</f>
        <v>0.5</v>
      </c>
      <c r="CN36" s="9">
        <v>1</v>
      </c>
      <c r="CO36" s="22">
        <f>CN36*C36</f>
        <v>0.5</v>
      </c>
      <c r="CP36" s="17">
        <f aca="true" t="shared" si="76" ref="CP36:CP43">CO36</f>
        <v>0.5</v>
      </c>
      <c r="CQ36" s="9">
        <v>1</v>
      </c>
      <c r="CR36" s="22">
        <f>CQ36*C36</f>
        <v>0.5</v>
      </c>
      <c r="CS36" s="17">
        <f aca="true" t="shared" si="77" ref="CS36:CS43">CR36</f>
        <v>0.5</v>
      </c>
      <c r="CT36" s="9">
        <v>1</v>
      </c>
      <c r="CU36" s="22">
        <f>CT36*C36</f>
        <v>0.5</v>
      </c>
      <c r="CV36" s="17">
        <f aca="true" t="shared" si="78" ref="CV36:CV42">CU36</f>
        <v>0.5</v>
      </c>
      <c r="CW36" s="9">
        <v>1</v>
      </c>
      <c r="CX36" s="22">
        <v>0.5</v>
      </c>
      <c r="CY36" s="17">
        <f aca="true" t="shared" si="79" ref="CY36:CY42">CX36</f>
        <v>0.5</v>
      </c>
      <c r="CZ36" s="9">
        <v>1</v>
      </c>
      <c r="DA36" s="22">
        <v>0.5</v>
      </c>
      <c r="DB36" s="17">
        <f aca="true" t="shared" si="80" ref="DB36:DB42">DA36</f>
        <v>0.5</v>
      </c>
      <c r="DC36" s="9">
        <v>1</v>
      </c>
      <c r="DD36" s="22">
        <f>DC36*C36</f>
        <v>0.5</v>
      </c>
      <c r="DE36" s="17">
        <f aca="true" t="shared" si="81" ref="DE36:DE43">DD36</f>
        <v>0.5</v>
      </c>
      <c r="DF36" s="9">
        <v>1</v>
      </c>
      <c r="DG36" s="22">
        <v>0.5</v>
      </c>
      <c r="DH36" s="17">
        <f>+DG36*DF36</f>
        <v>0.5</v>
      </c>
      <c r="DI36" s="9">
        <v>1</v>
      </c>
      <c r="DJ36" s="22">
        <f>DI36*C36</f>
        <v>0.5</v>
      </c>
      <c r="DK36" s="17">
        <f aca="true" t="shared" si="82" ref="DK36:DK43">DJ36</f>
        <v>0.5</v>
      </c>
      <c r="DL36" s="9">
        <v>1</v>
      </c>
      <c r="DM36" s="22">
        <f>DL36*C36</f>
        <v>0.5</v>
      </c>
      <c r="DN36" s="17">
        <f aca="true" t="shared" si="83" ref="DN36:DN43">DM36</f>
        <v>0.5</v>
      </c>
      <c r="DO36" s="9">
        <v>1</v>
      </c>
      <c r="DP36" s="22">
        <f>DO36*C36</f>
        <v>0.5</v>
      </c>
      <c r="DQ36" s="17">
        <f aca="true" t="shared" si="84" ref="DQ36:DQ43">DP36</f>
        <v>0.5</v>
      </c>
      <c r="DR36" s="40">
        <f t="shared" si="47"/>
        <v>38</v>
      </c>
      <c r="DS36" s="37">
        <f t="shared" si="47"/>
        <v>19</v>
      </c>
      <c r="DT36" s="37">
        <f t="shared" si="47"/>
        <v>19</v>
      </c>
    </row>
    <row r="37" spans="1:124" s="13" customFormat="1" ht="24.75" customHeight="1">
      <c r="A37" s="12" t="s">
        <v>17</v>
      </c>
      <c r="B37" s="9" t="s">
        <v>130</v>
      </c>
      <c r="C37" s="49">
        <v>0.25</v>
      </c>
      <c r="D37" s="12" t="s">
        <v>6</v>
      </c>
      <c r="E37" s="9">
        <v>1</v>
      </c>
      <c r="F37" s="22">
        <f>E37*C37</f>
        <v>0.25</v>
      </c>
      <c r="G37" s="17">
        <f>F37</f>
        <v>0.25</v>
      </c>
      <c r="H37" s="47">
        <v>1</v>
      </c>
      <c r="I37" s="32">
        <v>0.25</v>
      </c>
      <c r="J37" s="17">
        <f>I37</f>
        <v>0.25</v>
      </c>
      <c r="K37" s="9">
        <v>1</v>
      </c>
      <c r="L37" s="22">
        <v>0.25</v>
      </c>
      <c r="M37" s="17">
        <v>0.25</v>
      </c>
      <c r="N37" s="9">
        <v>1</v>
      </c>
      <c r="O37" s="22">
        <f>N37*C37</f>
        <v>0.25</v>
      </c>
      <c r="P37" s="17">
        <f>O37</f>
        <v>0.25</v>
      </c>
      <c r="Q37" s="9">
        <v>1</v>
      </c>
      <c r="R37" s="22">
        <f>Q37*C37</f>
        <v>0.25</v>
      </c>
      <c r="S37" s="17">
        <f>R37</f>
        <v>0.25</v>
      </c>
      <c r="T37" s="9">
        <v>1</v>
      </c>
      <c r="U37" s="22">
        <f>T37*C37</f>
        <v>0.25</v>
      </c>
      <c r="V37" s="17">
        <f>U37</f>
        <v>0.25</v>
      </c>
      <c r="W37" s="9">
        <v>1</v>
      </c>
      <c r="X37" s="22">
        <f>W37*C37</f>
        <v>0.25</v>
      </c>
      <c r="Y37" s="17">
        <f>X37</f>
        <v>0.25</v>
      </c>
      <c r="Z37" s="9">
        <v>1</v>
      </c>
      <c r="AA37" s="22">
        <f>Z37*C37</f>
        <v>0.25</v>
      </c>
      <c r="AB37" s="17">
        <f>AA37</f>
        <v>0.25</v>
      </c>
      <c r="AC37" s="9">
        <v>1</v>
      </c>
      <c r="AD37" s="22">
        <f>AC37*C37</f>
        <v>0.25</v>
      </c>
      <c r="AE37" s="17">
        <f>AD37</f>
        <v>0.25</v>
      </c>
      <c r="AF37" s="9">
        <v>1</v>
      </c>
      <c r="AG37" s="22">
        <f>AF37*C37</f>
        <v>0.25</v>
      </c>
      <c r="AH37" s="17">
        <f>AG37</f>
        <v>0.25</v>
      </c>
      <c r="AI37" s="9">
        <v>1</v>
      </c>
      <c r="AJ37" s="22">
        <f>AI37*C37</f>
        <v>0.25</v>
      </c>
      <c r="AK37" s="17">
        <f>AJ37</f>
        <v>0.25</v>
      </c>
      <c r="AL37" s="9">
        <v>1</v>
      </c>
      <c r="AM37" s="22">
        <f>AL37*C37</f>
        <v>0.25</v>
      </c>
      <c r="AN37" s="17">
        <f>AM37</f>
        <v>0.25</v>
      </c>
      <c r="AO37" s="9">
        <v>1</v>
      </c>
      <c r="AP37" s="22">
        <f>AO37*C37</f>
        <v>0.25</v>
      </c>
      <c r="AQ37" s="17">
        <f>AP37</f>
        <v>0.25</v>
      </c>
      <c r="AR37" s="9">
        <v>1</v>
      </c>
      <c r="AS37" s="22">
        <f>AR37*C37</f>
        <v>0.25</v>
      </c>
      <c r="AT37" s="17">
        <f t="shared" si="46"/>
        <v>0.25</v>
      </c>
      <c r="AU37" s="9">
        <v>1</v>
      </c>
      <c r="AV37" s="22">
        <f>AU37*C37</f>
        <v>0.25</v>
      </c>
      <c r="AW37" s="17">
        <f>AV37</f>
        <v>0.25</v>
      </c>
      <c r="AX37" s="9">
        <v>1</v>
      </c>
      <c r="AY37" s="22">
        <f>AX37*C37</f>
        <v>0.25</v>
      </c>
      <c r="AZ37" s="17">
        <f>AY37</f>
        <v>0.25</v>
      </c>
      <c r="BA37" s="9">
        <v>1</v>
      </c>
      <c r="BB37" s="22">
        <f>BA37*C37</f>
        <v>0.25</v>
      </c>
      <c r="BC37" s="17">
        <f>BB37</f>
        <v>0.25</v>
      </c>
      <c r="BD37" s="9">
        <v>1</v>
      </c>
      <c r="BE37" s="22">
        <f>BD37*C37</f>
        <v>0.25</v>
      </c>
      <c r="BF37" s="17">
        <f>BE37</f>
        <v>0.25</v>
      </c>
      <c r="BG37" s="9">
        <v>1</v>
      </c>
      <c r="BH37" s="22">
        <f>BG37*C37</f>
        <v>0.25</v>
      </c>
      <c r="BI37" s="17">
        <f>BH37</f>
        <v>0.25</v>
      </c>
      <c r="BJ37" s="9">
        <v>1</v>
      </c>
      <c r="BK37" s="22">
        <f>BJ37*C37</f>
        <v>0.25</v>
      </c>
      <c r="BL37" s="17">
        <f>BK37</f>
        <v>0.25</v>
      </c>
      <c r="BM37" s="9">
        <v>1</v>
      </c>
      <c r="BN37" s="22">
        <f>BM37*C37</f>
        <v>0.25</v>
      </c>
      <c r="BO37" s="17">
        <f>BN37</f>
        <v>0.25</v>
      </c>
      <c r="BP37" s="9">
        <v>1</v>
      </c>
      <c r="BQ37" s="22">
        <f>BP37*C37</f>
        <v>0.25</v>
      </c>
      <c r="BR37" s="17">
        <f>BQ37</f>
        <v>0.25</v>
      </c>
      <c r="BS37" s="9">
        <v>1</v>
      </c>
      <c r="BT37" s="22">
        <f>BS37*C37</f>
        <v>0.25</v>
      </c>
      <c r="BU37" s="17">
        <f>BT37</f>
        <v>0.25</v>
      </c>
      <c r="BV37" s="9">
        <v>1</v>
      </c>
      <c r="BW37" s="22">
        <f>BV37*C37</f>
        <v>0.25</v>
      </c>
      <c r="BX37" s="17">
        <f>BW37</f>
        <v>0.25</v>
      </c>
      <c r="BY37" s="9">
        <v>1</v>
      </c>
      <c r="BZ37" s="22">
        <f>BY37*C37</f>
        <v>0.25</v>
      </c>
      <c r="CA37" s="17">
        <f>BZ37</f>
        <v>0.25</v>
      </c>
      <c r="CB37" s="9">
        <v>1</v>
      </c>
      <c r="CC37" s="22">
        <f>CB37*C37</f>
        <v>0.25</v>
      </c>
      <c r="CD37" s="17">
        <f>CC37</f>
        <v>0.25</v>
      </c>
      <c r="CE37" s="9">
        <v>0</v>
      </c>
      <c r="CF37" s="22">
        <f>CE37*C37</f>
        <v>0</v>
      </c>
      <c r="CG37" s="17">
        <f>CF37</f>
        <v>0</v>
      </c>
      <c r="CH37" s="9">
        <v>1</v>
      </c>
      <c r="CI37" s="22">
        <f>CH37*C37</f>
        <v>0.25</v>
      </c>
      <c r="CJ37" s="17">
        <f>CI37</f>
        <v>0.25</v>
      </c>
      <c r="CK37" s="9">
        <v>1</v>
      </c>
      <c r="CL37" s="22">
        <f>CK37*C37</f>
        <v>0.25</v>
      </c>
      <c r="CM37" s="17">
        <f>CL37</f>
        <v>0.25</v>
      </c>
      <c r="CN37" s="9">
        <v>1</v>
      </c>
      <c r="CO37" s="22">
        <f>CN37*C37</f>
        <v>0.25</v>
      </c>
      <c r="CP37" s="17">
        <f>CO37</f>
        <v>0.25</v>
      </c>
      <c r="CQ37" s="9">
        <v>1</v>
      </c>
      <c r="CR37" s="22">
        <f>CQ37*C37</f>
        <v>0.25</v>
      </c>
      <c r="CS37" s="17">
        <f>CR37</f>
        <v>0.25</v>
      </c>
      <c r="CT37" s="9">
        <v>1</v>
      </c>
      <c r="CU37" s="22">
        <f>CT37*C37</f>
        <v>0.25</v>
      </c>
      <c r="CV37" s="17">
        <f>CU37</f>
        <v>0.25</v>
      </c>
      <c r="CW37" s="9">
        <v>1</v>
      </c>
      <c r="CX37" s="22">
        <v>0.25</v>
      </c>
      <c r="CY37" s="17">
        <f>CX37</f>
        <v>0.25</v>
      </c>
      <c r="CZ37" s="9">
        <v>1</v>
      </c>
      <c r="DA37" s="22">
        <v>0.25</v>
      </c>
      <c r="DB37" s="17">
        <f>DA37</f>
        <v>0.25</v>
      </c>
      <c r="DC37" s="9">
        <v>1</v>
      </c>
      <c r="DD37" s="22">
        <f>DC37*C37</f>
        <v>0.25</v>
      </c>
      <c r="DE37" s="17">
        <f>DD37</f>
        <v>0.25</v>
      </c>
      <c r="DF37" s="9">
        <v>1</v>
      </c>
      <c r="DG37" s="22">
        <v>0.25</v>
      </c>
      <c r="DH37" s="17">
        <v>0.25</v>
      </c>
      <c r="DI37" s="9">
        <v>1</v>
      </c>
      <c r="DJ37" s="22">
        <f>DI37*C37</f>
        <v>0.25</v>
      </c>
      <c r="DK37" s="17">
        <f>DJ37</f>
        <v>0.25</v>
      </c>
      <c r="DL37" s="9">
        <v>1</v>
      </c>
      <c r="DM37" s="22">
        <f>DL37*C37</f>
        <v>0.25</v>
      </c>
      <c r="DN37" s="17">
        <f>DM37</f>
        <v>0.25</v>
      </c>
      <c r="DO37" s="9">
        <v>1</v>
      </c>
      <c r="DP37" s="22">
        <f>DO37*C37</f>
        <v>0.25</v>
      </c>
      <c r="DQ37" s="17">
        <f>DP37</f>
        <v>0.25</v>
      </c>
      <c r="DR37" s="40">
        <f>E37+H37+K37+N37+Q37+T37+W37+Z37+AC37+AF37+AI37+AL37+AO37+AR37+AU37+BA37+BD37+AX37+BG37+BJ37+BM37+BP37+BS37+BV37+BY37+CB37+CE37+CH37+CK37+CN37+CQ37+CT37+CW37+CZ37+DC37+DF37+DI37+DL37+DO37</f>
        <v>38</v>
      </c>
      <c r="DS37" s="37">
        <f>F37+I37+L37+O37+R37+U37+X37+AA37+AD37+AG37+AJ37+AM37+AP37+AS37+AV37+BB37+BE37+AY37+BH37+BK37+BN37+BQ37+BT37+BW37+BZ37+CC37+CF37+CI37+CL37+CO37+CR37+CU37+CX37+DA37+DD37+DG37+DJ37+DM37+DP37</f>
        <v>9.5</v>
      </c>
      <c r="DT37" s="37">
        <f>G37+J37+M37+P37+S37+V37+Y37+AB37+AE37+AH37+AK37+AN37+AQ37+AT37+AW37+BC37+BF37+AZ37+BI37+BL37+BO37+BR37+BU37+BX37+CA37+CD37+CG37+CJ37+CM37+CP37+CS37+CV37+CY37+DB37+DE37+DH37+DK37+DN37+DQ37</f>
        <v>9.5</v>
      </c>
    </row>
    <row r="38" spans="1:124" s="13" customFormat="1" ht="24.75" customHeight="1">
      <c r="A38" s="12" t="s">
        <v>18</v>
      </c>
      <c r="B38" s="9" t="s">
        <v>91</v>
      </c>
      <c r="C38" s="49">
        <v>0.5</v>
      </c>
      <c r="D38" s="12" t="s">
        <v>6</v>
      </c>
      <c r="E38" s="9">
        <v>1</v>
      </c>
      <c r="F38" s="22">
        <f t="shared" si="48"/>
        <v>0.5</v>
      </c>
      <c r="G38" s="17">
        <f t="shared" si="49"/>
        <v>0.5</v>
      </c>
      <c r="H38" s="47">
        <v>1</v>
      </c>
      <c r="I38" s="32">
        <f>C38*H38</f>
        <v>0.5</v>
      </c>
      <c r="J38" s="17">
        <f t="shared" si="50"/>
        <v>0.5</v>
      </c>
      <c r="K38" s="9">
        <v>1</v>
      </c>
      <c r="L38" s="22">
        <f>C38*K38</f>
        <v>0.5</v>
      </c>
      <c r="M38" s="17">
        <f aca="true" t="shared" si="85" ref="M38:M43">L38</f>
        <v>0.5</v>
      </c>
      <c r="N38" s="9">
        <v>1</v>
      </c>
      <c r="O38" s="22">
        <f>C38*N38</f>
        <v>0.5</v>
      </c>
      <c r="P38" s="17">
        <f t="shared" si="51"/>
        <v>0.5</v>
      </c>
      <c r="Q38" s="9">
        <v>1</v>
      </c>
      <c r="R38" s="22">
        <f>C38*Q38</f>
        <v>0.5</v>
      </c>
      <c r="S38" s="17">
        <f>R38</f>
        <v>0.5</v>
      </c>
      <c r="T38" s="9">
        <v>1</v>
      </c>
      <c r="U38" s="22">
        <f>C38*T38</f>
        <v>0.5</v>
      </c>
      <c r="V38" s="17">
        <f>U38</f>
        <v>0.5</v>
      </c>
      <c r="W38" s="9">
        <v>1</v>
      </c>
      <c r="X38" s="22">
        <f>C38*W38</f>
        <v>0.5</v>
      </c>
      <c r="Y38" s="17">
        <f>X38</f>
        <v>0.5</v>
      </c>
      <c r="Z38" s="9">
        <v>1</v>
      </c>
      <c r="AA38" s="22">
        <f>C38*Z38</f>
        <v>0.5</v>
      </c>
      <c r="AB38" s="17">
        <f>AA38</f>
        <v>0.5</v>
      </c>
      <c r="AC38" s="9">
        <v>1</v>
      </c>
      <c r="AD38" s="22">
        <f>C38*AC38</f>
        <v>0.5</v>
      </c>
      <c r="AE38" s="17">
        <f>AD38</f>
        <v>0.5</v>
      </c>
      <c r="AF38" s="9">
        <v>1</v>
      </c>
      <c r="AG38" s="22">
        <f>C38*AF38</f>
        <v>0.5</v>
      </c>
      <c r="AH38" s="17">
        <f t="shared" si="57"/>
        <v>0.5</v>
      </c>
      <c r="AI38" s="9">
        <v>1</v>
      </c>
      <c r="AJ38" s="22">
        <f>C38*AI38</f>
        <v>0.5</v>
      </c>
      <c r="AK38" s="17">
        <f t="shared" si="58"/>
        <v>0.5</v>
      </c>
      <c r="AL38" s="9">
        <v>1</v>
      </c>
      <c r="AM38" s="22">
        <f>C38*AL38</f>
        <v>0.5</v>
      </c>
      <c r="AN38" s="17">
        <f t="shared" si="59"/>
        <v>0.5</v>
      </c>
      <c r="AO38" s="9">
        <v>1</v>
      </c>
      <c r="AP38" s="22">
        <f>C38*AO38</f>
        <v>0.5</v>
      </c>
      <c r="AQ38" s="17">
        <f t="shared" si="60"/>
        <v>0.5</v>
      </c>
      <c r="AR38" s="9">
        <v>1</v>
      </c>
      <c r="AS38" s="22">
        <f>C38*AR38</f>
        <v>0.5</v>
      </c>
      <c r="AT38" s="17">
        <f t="shared" si="46"/>
        <v>0.5</v>
      </c>
      <c r="AU38" s="9">
        <v>1</v>
      </c>
      <c r="AV38" s="22">
        <f>C38*AU38</f>
        <v>0.5</v>
      </c>
      <c r="AW38" s="17">
        <f t="shared" si="61"/>
        <v>0.5</v>
      </c>
      <c r="AX38" s="9">
        <v>1</v>
      </c>
      <c r="AY38" s="22">
        <f>C38*AX38</f>
        <v>0.5</v>
      </c>
      <c r="AZ38" s="17">
        <f t="shared" si="62"/>
        <v>0.5</v>
      </c>
      <c r="BA38" s="9">
        <v>1</v>
      </c>
      <c r="BB38" s="22">
        <f>C38*BA38</f>
        <v>0.5</v>
      </c>
      <c r="BC38" s="17">
        <f t="shared" si="63"/>
        <v>0.5</v>
      </c>
      <c r="BD38" s="9">
        <v>1</v>
      </c>
      <c r="BE38" s="22">
        <f>C38*BD38</f>
        <v>0.5</v>
      </c>
      <c r="BF38" s="17">
        <f t="shared" si="64"/>
        <v>0.5</v>
      </c>
      <c r="BG38" s="9">
        <v>1</v>
      </c>
      <c r="BH38" s="22">
        <f>C38*BG38</f>
        <v>0.5</v>
      </c>
      <c r="BI38" s="17">
        <f t="shared" si="65"/>
        <v>0.5</v>
      </c>
      <c r="BJ38" s="9">
        <v>1</v>
      </c>
      <c r="BK38" s="22">
        <f>C38*BJ38</f>
        <v>0.5</v>
      </c>
      <c r="BL38" s="17">
        <f t="shared" si="66"/>
        <v>0.5</v>
      </c>
      <c r="BM38" s="9">
        <v>1</v>
      </c>
      <c r="BN38" s="22">
        <f>C38*BM38</f>
        <v>0.5</v>
      </c>
      <c r="BO38" s="17">
        <f t="shared" si="67"/>
        <v>0.5</v>
      </c>
      <c r="BP38" s="9">
        <v>1</v>
      </c>
      <c r="BQ38" s="22">
        <f>C38*BP38</f>
        <v>0.5</v>
      </c>
      <c r="BR38" s="17">
        <f t="shared" si="68"/>
        <v>0.5</v>
      </c>
      <c r="BS38" s="9">
        <v>1</v>
      </c>
      <c r="BT38" s="22">
        <f>C38*BS38</f>
        <v>0.5</v>
      </c>
      <c r="BU38" s="17">
        <f t="shared" si="69"/>
        <v>0.5</v>
      </c>
      <c r="BV38" s="9">
        <v>1</v>
      </c>
      <c r="BW38" s="22">
        <f>C38*BV38</f>
        <v>0.5</v>
      </c>
      <c r="BX38" s="17">
        <f t="shared" si="70"/>
        <v>0.5</v>
      </c>
      <c r="BY38" s="9">
        <v>1</v>
      </c>
      <c r="BZ38" s="22">
        <f>C38*BY38</f>
        <v>0.5</v>
      </c>
      <c r="CA38" s="17">
        <f t="shared" si="71"/>
        <v>0.5</v>
      </c>
      <c r="CB38" s="9">
        <v>1</v>
      </c>
      <c r="CC38" s="22">
        <f>C38*CB38</f>
        <v>0.5</v>
      </c>
      <c r="CD38" s="17">
        <f t="shared" si="72"/>
        <v>0.5</v>
      </c>
      <c r="CE38" s="9">
        <v>0</v>
      </c>
      <c r="CF38" s="22">
        <f>0.4*CE38</f>
        <v>0</v>
      </c>
      <c r="CG38" s="17">
        <f t="shared" si="73"/>
        <v>0</v>
      </c>
      <c r="CH38" s="9">
        <v>1</v>
      </c>
      <c r="CI38" s="22">
        <f>C38*CH38</f>
        <v>0.5</v>
      </c>
      <c r="CJ38" s="17">
        <f t="shared" si="74"/>
        <v>0.5</v>
      </c>
      <c r="CK38" s="9">
        <v>1</v>
      </c>
      <c r="CL38" s="22">
        <f>C38*CK38</f>
        <v>0.5</v>
      </c>
      <c r="CM38" s="17">
        <f t="shared" si="75"/>
        <v>0.5</v>
      </c>
      <c r="CN38" s="9">
        <v>1</v>
      </c>
      <c r="CO38" s="22">
        <f>C38*CN38</f>
        <v>0.5</v>
      </c>
      <c r="CP38" s="17">
        <f t="shared" si="76"/>
        <v>0.5</v>
      </c>
      <c r="CQ38" s="9">
        <v>1</v>
      </c>
      <c r="CR38" s="22">
        <f>C38*CQ38</f>
        <v>0.5</v>
      </c>
      <c r="CS38" s="17">
        <f t="shared" si="77"/>
        <v>0.5</v>
      </c>
      <c r="CT38" s="9">
        <v>1</v>
      </c>
      <c r="CU38" s="22">
        <f>C38*CT38</f>
        <v>0.5</v>
      </c>
      <c r="CV38" s="17">
        <f t="shared" si="78"/>
        <v>0.5</v>
      </c>
      <c r="CW38" s="9">
        <v>1</v>
      </c>
      <c r="CX38" s="22">
        <f>C38*CW38</f>
        <v>0.5</v>
      </c>
      <c r="CY38" s="17">
        <f t="shared" si="79"/>
        <v>0.5</v>
      </c>
      <c r="CZ38" s="9">
        <v>1</v>
      </c>
      <c r="DA38" s="22">
        <f>C38*CZ38</f>
        <v>0.5</v>
      </c>
      <c r="DB38" s="17">
        <f t="shared" si="80"/>
        <v>0.5</v>
      </c>
      <c r="DC38" s="9">
        <v>1</v>
      </c>
      <c r="DD38" s="22">
        <f>C38*DC38</f>
        <v>0.5</v>
      </c>
      <c r="DE38" s="17">
        <f t="shared" si="81"/>
        <v>0.5</v>
      </c>
      <c r="DF38" s="9">
        <v>1</v>
      </c>
      <c r="DG38" s="22">
        <f>C38*DF38</f>
        <v>0.5</v>
      </c>
      <c r="DH38" s="17">
        <f>DG38</f>
        <v>0.5</v>
      </c>
      <c r="DI38" s="9">
        <v>1</v>
      </c>
      <c r="DJ38" s="22">
        <f>C38*DI38</f>
        <v>0.5</v>
      </c>
      <c r="DK38" s="17">
        <f t="shared" si="82"/>
        <v>0.5</v>
      </c>
      <c r="DL38" s="9">
        <v>1</v>
      </c>
      <c r="DM38" s="22">
        <f>C38*DL38</f>
        <v>0.5</v>
      </c>
      <c r="DN38" s="17">
        <f t="shared" si="83"/>
        <v>0.5</v>
      </c>
      <c r="DO38" s="9">
        <v>1</v>
      </c>
      <c r="DP38" s="22">
        <f>C38*DO38</f>
        <v>0.5</v>
      </c>
      <c r="DQ38" s="17">
        <f t="shared" si="84"/>
        <v>0.5</v>
      </c>
      <c r="DR38" s="40">
        <f t="shared" si="47"/>
        <v>38</v>
      </c>
      <c r="DS38" s="37">
        <f t="shared" si="47"/>
        <v>19</v>
      </c>
      <c r="DT38" s="37">
        <f t="shared" si="47"/>
        <v>19</v>
      </c>
    </row>
    <row r="39" spans="1:124" s="13" customFormat="1" ht="24.75" customHeight="1">
      <c r="A39" s="12" t="s">
        <v>19</v>
      </c>
      <c r="B39" s="9" t="s">
        <v>42</v>
      </c>
      <c r="C39" s="49">
        <v>1</v>
      </c>
      <c r="D39" s="12" t="s">
        <v>43</v>
      </c>
      <c r="E39" s="9">
        <v>1</v>
      </c>
      <c r="F39" s="41">
        <v>1</v>
      </c>
      <c r="G39" s="32">
        <f t="shared" si="49"/>
        <v>1</v>
      </c>
      <c r="H39" s="48">
        <v>1</v>
      </c>
      <c r="I39" s="32">
        <v>1</v>
      </c>
      <c r="J39" s="17">
        <f t="shared" si="50"/>
        <v>1</v>
      </c>
      <c r="K39" s="9">
        <v>1</v>
      </c>
      <c r="L39" s="42">
        <v>1</v>
      </c>
      <c r="M39" s="32">
        <f t="shared" si="85"/>
        <v>1</v>
      </c>
      <c r="N39" s="9">
        <v>1</v>
      </c>
      <c r="O39" s="41">
        <v>1</v>
      </c>
      <c r="P39" s="32">
        <f t="shared" si="51"/>
        <v>1</v>
      </c>
      <c r="Q39" s="9">
        <v>1</v>
      </c>
      <c r="R39" s="41">
        <v>1</v>
      </c>
      <c r="S39" s="32">
        <f t="shared" si="52"/>
        <v>1</v>
      </c>
      <c r="T39" s="9">
        <v>1</v>
      </c>
      <c r="U39" s="41">
        <v>1</v>
      </c>
      <c r="V39" s="32">
        <f t="shared" si="53"/>
        <v>1</v>
      </c>
      <c r="W39" s="9">
        <v>1</v>
      </c>
      <c r="X39" s="41">
        <v>1</v>
      </c>
      <c r="Y39" s="32">
        <f t="shared" si="54"/>
        <v>1</v>
      </c>
      <c r="Z39" s="9">
        <v>1</v>
      </c>
      <c r="AA39" s="41">
        <v>1</v>
      </c>
      <c r="AB39" s="32">
        <f t="shared" si="55"/>
        <v>1</v>
      </c>
      <c r="AC39" s="9">
        <v>1</v>
      </c>
      <c r="AD39" s="41">
        <v>1</v>
      </c>
      <c r="AE39" s="32">
        <f t="shared" si="56"/>
        <v>1</v>
      </c>
      <c r="AF39" s="9">
        <v>1</v>
      </c>
      <c r="AG39" s="41">
        <v>1</v>
      </c>
      <c r="AH39" s="32">
        <f t="shared" si="57"/>
        <v>1</v>
      </c>
      <c r="AI39" s="9">
        <v>1</v>
      </c>
      <c r="AJ39" s="41">
        <v>1</v>
      </c>
      <c r="AK39" s="32">
        <f t="shared" si="58"/>
        <v>1</v>
      </c>
      <c r="AL39" s="9">
        <v>1</v>
      </c>
      <c r="AM39" s="41">
        <v>1</v>
      </c>
      <c r="AN39" s="32">
        <f t="shared" si="59"/>
        <v>1</v>
      </c>
      <c r="AO39" s="9">
        <v>1</v>
      </c>
      <c r="AP39" s="41">
        <v>1</v>
      </c>
      <c r="AQ39" s="32">
        <f t="shared" si="60"/>
        <v>1</v>
      </c>
      <c r="AR39" s="9">
        <v>1</v>
      </c>
      <c r="AS39" s="41">
        <v>1</v>
      </c>
      <c r="AT39" s="32">
        <f t="shared" si="46"/>
        <v>1</v>
      </c>
      <c r="AU39" s="9">
        <v>1</v>
      </c>
      <c r="AV39" s="41">
        <v>1</v>
      </c>
      <c r="AW39" s="32">
        <f t="shared" si="61"/>
        <v>1</v>
      </c>
      <c r="AX39" s="9">
        <v>1</v>
      </c>
      <c r="AY39" s="41">
        <v>1</v>
      </c>
      <c r="AZ39" s="32">
        <f t="shared" si="62"/>
        <v>1</v>
      </c>
      <c r="BA39" s="9">
        <v>1</v>
      </c>
      <c r="BB39" s="41">
        <v>1</v>
      </c>
      <c r="BC39" s="32">
        <f t="shared" si="63"/>
        <v>1</v>
      </c>
      <c r="BD39" s="9">
        <v>1</v>
      </c>
      <c r="BE39" s="41">
        <v>1</v>
      </c>
      <c r="BF39" s="32">
        <f t="shared" si="64"/>
        <v>1</v>
      </c>
      <c r="BG39" s="9">
        <v>1</v>
      </c>
      <c r="BH39" s="41">
        <v>1</v>
      </c>
      <c r="BI39" s="32">
        <f t="shared" si="65"/>
        <v>1</v>
      </c>
      <c r="BJ39" s="9">
        <v>1</v>
      </c>
      <c r="BK39" s="41">
        <v>1</v>
      </c>
      <c r="BL39" s="32">
        <f t="shared" si="66"/>
        <v>1</v>
      </c>
      <c r="BM39" s="9">
        <v>1</v>
      </c>
      <c r="BN39" s="41">
        <v>1</v>
      </c>
      <c r="BO39" s="32">
        <f t="shared" si="67"/>
        <v>1</v>
      </c>
      <c r="BP39" s="9">
        <v>1</v>
      </c>
      <c r="BQ39" s="41">
        <v>1</v>
      </c>
      <c r="BR39" s="32">
        <f t="shared" si="68"/>
        <v>1</v>
      </c>
      <c r="BS39" s="9">
        <v>1</v>
      </c>
      <c r="BT39" s="41">
        <v>1</v>
      </c>
      <c r="BU39" s="32">
        <f t="shared" si="69"/>
        <v>1</v>
      </c>
      <c r="BV39" s="9">
        <v>1</v>
      </c>
      <c r="BW39" s="41">
        <v>1</v>
      </c>
      <c r="BX39" s="32">
        <f t="shared" si="70"/>
        <v>1</v>
      </c>
      <c r="BY39" s="9">
        <v>1</v>
      </c>
      <c r="BZ39" s="41">
        <v>1</v>
      </c>
      <c r="CA39" s="32">
        <f t="shared" si="71"/>
        <v>1</v>
      </c>
      <c r="CB39" s="9">
        <v>1</v>
      </c>
      <c r="CC39" s="41">
        <v>1</v>
      </c>
      <c r="CD39" s="32">
        <f t="shared" si="72"/>
        <v>1</v>
      </c>
      <c r="CE39" s="9">
        <v>0</v>
      </c>
      <c r="CF39" s="41">
        <v>0</v>
      </c>
      <c r="CG39" s="32">
        <f t="shared" si="73"/>
        <v>0</v>
      </c>
      <c r="CH39" s="9">
        <v>1</v>
      </c>
      <c r="CI39" s="41">
        <v>1</v>
      </c>
      <c r="CJ39" s="32">
        <f t="shared" si="74"/>
        <v>1</v>
      </c>
      <c r="CK39" s="9">
        <v>1</v>
      </c>
      <c r="CL39" s="41">
        <v>1</v>
      </c>
      <c r="CM39" s="32">
        <f t="shared" si="75"/>
        <v>1</v>
      </c>
      <c r="CN39" s="9">
        <v>1</v>
      </c>
      <c r="CO39" s="41">
        <v>1</v>
      </c>
      <c r="CP39" s="32">
        <f t="shared" si="76"/>
        <v>1</v>
      </c>
      <c r="CQ39" s="9">
        <v>1</v>
      </c>
      <c r="CR39" s="41">
        <v>1</v>
      </c>
      <c r="CS39" s="32">
        <f t="shared" si="77"/>
        <v>1</v>
      </c>
      <c r="CT39" s="9">
        <v>1</v>
      </c>
      <c r="CU39" s="41">
        <v>1</v>
      </c>
      <c r="CV39" s="32">
        <f t="shared" si="78"/>
        <v>1</v>
      </c>
      <c r="CW39" s="9">
        <v>1</v>
      </c>
      <c r="CX39" s="41">
        <v>1</v>
      </c>
      <c r="CY39" s="32">
        <f t="shared" si="79"/>
        <v>1</v>
      </c>
      <c r="CZ39" s="9">
        <v>1</v>
      </c>
      <c r="DA39" s="41">
        <v>1</v>
      </c>
      <c r="DB39" s="32">
        <f t="shared" si="80"/>
        <v>1</v>
      </c>
      <c r="DC39" s="9">
        <v>1</v>
      </c>
      <c r="DD39" s="41">
        <v>1</v>
      </c>
      <c r="DE39" s="32">
        <f t="shared" si="81"/>
        <v>1</v>
      </c>
      <c r="DF39" s="9">
        <v>1</v>
      </c>
      <c r="DG39" s="41">
        <v>1</v>
      </c>
      <c r="DH39" s="32">
        <f>DG39</f>
        <v>1</v>
      </c>
      <c r="DI39" s="9">
        <v>1</v>
      </c>
      <c r="DJ39" s="41">
        <v>1</v>
      </c>
      <c r="DK39" s="32">
        <f t="shared" si="82"/>
        <v>1</v>
      </c>
      <c r="DL39" s="9">
        <v>1</v>
      </c>
      <c r="DM39" s="41">
        <v>1</v>
      </c>
      <c r="DN39" s="32">
        <f t="shared" si="83"/>
        <v>1</v>
      </c>
      <c r="DO39" s="9">
        <v>1</v>
      </c>
      <c r="DP39" s="41">
        <v>1</v>
      </c>
      <c r="DQ39" s="32">
        <f t="shared" si="84"/>
        <v>1</v>
      </c>
      <c r="DR39" s="56">
        <f t="shared" si="47"/>
        <v>38</v>
      </c>
      <c r="DS39" s="57">
        <f t="shared" si="47"/>
        <v>38</v>
      </c>
      <c r="DT39" s="57">
        <f t="shared" si="47"/>
        <v>38</v>
      </c>
    </row>
    <row r="40" spans="1:125" s="13" customFormat="1" ht="24.75" customHeight="1">
      <c r="A40" s="12" t="s">
        <v>20</v>
      </c>
      <c r="B40" s="9" t="s">
        <v>44</v>
      </c>
      <c r="C40" s="49" t="s">
        <v>131</v>
      </c>
      <c r="D40" s="12" t="s">
        <v>6</v>
      </c>
      <c r="E40" s="9">
        <v>1</v>
      </c>
      <c r="F40" s="41">
        <v>0.1</v>
      </c>
      <c r="G40" s="32">
        <f>F40</f>
        <v>0.1</v>
      </c>
      <c r="H40" s="48">
        <v>1</v>
      </c>
      <c r="I40" s="41">
        <v>0.1</v>
      </c>
      <c r="J40" s="17">
        <f>I40</f>
        <v>0.1</v>
      </c>
      <c r="K40" s="9">
        <v>1</v>
      </c>
      <c r="L40" s="41">
        <v>0.1</v>
      </c>
      <c r="M40" s="32">
        <f t="shared" si="85"/>
        <v>0.1</v>
      </c>
      <c r="N40" s="9">
        <v>1</v>
      </c>
      <c r="O40" s="41">
        <v>0.1</v>
      </c>
      <c r="P40" s="32">
        <f t="shared" si="51"/>
        <v>0.1</v>
      </c>
      <c r="Q40" s="9">
        <v>1</v>
      </c>
      <c r="R40" s="41">
        <v>0.1</v>
      </c>
      <c r="S40" s="32">
        <f t="shared" si="52"/>
        <v>0.1</v>
      </c>
      <c r="T40" s="9">
        <v>1</v>
      </c>
      <c r="U40" s="41">
        <v>0.1</v>
      </c>
      <c r="V40" s="32">
        <f t="shared" si="53"/>
        <v>0.1</v>
      </c>
      <c r="W40" s="9">
        <v>1</v>
      </c>
      <c r="X40" s="41">
        <v>0.1</v>
      </c>
      <c r="Y40" s="32">
        <f>X40</f>
        <v>0.1</v>
      </c>
      <c r="Z40" s="9">
        <v>1</v>
      </c>
      <c r="AA40" s="41">
        <v>0.15</v>
      </c>
      <c r="AB40" s="32">
        <f t="shared" si="55"/>
        <v>0.15</v>
      </c>
      <c r="AC40" s="9">
        <v>1</v>
      </c>
      <c r="AD40" s="41">
        <v>0.1</v>
      </c>
      <c r="AE40" s="32">
        <f>AD40</f>
        <v>0.1</v>
      </c>
      <c r="AF40" s="9">
        <v>1</v>
      </c>
      <c r="AG40" s="41">
        <v>0.1</v>
      </c>
      <c r="AH40" s="32">
        <f>AG40</f>
        <v>0.1</v>
      </c>
      <c r="AI40" s="9">
        <v>1</v>
      </c>
      <c r="AJ40" s="41">
        <v>0.1</v>
      </c>
      <c r="AK40" s="32">
        <f t="shared" si="58"/>
        <v>0.1</v>
      </c>
      <c r="AL40" s="9">
        <v>1</v>
      </c>
      <c r="AM40" s="41">
        <v>0.15</v>
      </c>
      <c r="AN40" s="32">
        <f t="shared" si="59"/>
        <v>0.15</v>
      </c>
      <c r="AO40" s="9">
        <v>1</v>
      </c>
      <c r="AP40" s="41">
        <v>0.1</v>
      </c>
      <c r="AQ40" s="32">
        <f t="shared" si="60"/>
        <v>0.1</v>
      </c>
      <c r="AR40" s="9">
        <v>1</v>
      </c>
      <c r="AS40" s="41">
        <v>0.1</v>
      </c>
      <c r="AT40" s="32">
        <f t="shared" si="46"/>
        <v>0.1</v>
      </c>
      <c r="AU40" s="9">
        <v>1</v>
      </c>
      <c r="AV40" s="41">
        <v>0.15</v>
      </c>
      <c r="AW40" s="32">
        <f t="shared" si="61"/>
        <v>0.15</v>
      </c>
      <c r="AX40" s="9">
        <v>1</v>
      </c>
      <c r="AY40" s="41">
        <v>0.1</v>
      </c>
      <c r="AZ40" s="32">
        <f t="shared" si="62"/>
        <v>0.1</v>
      </c>
      <c r="BA40" s="9">
        <v>1</v>
      </c>
      <c r="BB40" s="41">
        <v>0.1</v>
      </c>
      <c r="BC40" s="32">
        <f t="shared" si="63"/>
        <v>0.1</v>
      </c>
      <c r="BD40" s="9">
        <v>1</v>
      </c>
      <c r="BE40" s="41">
        <v>0.25</v>
      </c>
      <c r="BF40" s="32">
        <f t="shared" si="64"/>
        <v>0.25</v>
      </c>
      <c r="BG40" s="9">
        <v>1</v>
      </c>
      <c r="BH40" s="41">
        <v>0.1</v>
      </c>
      <c r="BI40" s="32">
        <f t="shared" si="65"/>
        <v>0.1</v>
      </c>
      <c r="BJ40" s="9">
        <v>1</v>
      </c>
      <c r="BK40" s="41">
        <v>0.15</v>
      </c>
      <c r="BL40" s="32">
        <f t="shared" si="66"/>
        <v>0.15</v>
      </c>
      <c r="BM40" s="9">
        <v>1</v>
      </c>
      <c r="BN40" s="41">
        <v>0.1</v>
      </c>
      <c r="BO40" s="32">
        <f t="shared" si="67"/>
        <v>0.1</v>
      </c>
      <c r="BP40" s="9">
        <v>1</v>
      </c>
      <c r="BQ40" s="41">
        <v>0.25</v>
      </c>
      <c r="BR40" s="32">
        <v>0.25</v>
      </c>
      <c r="BS40" s="9">
        <v>1</v>
      </c>
      <c r="BT40" s="41">
        <v>0.1</v>
      </c>
      <c r="BU40" s="32">
        <f t="shared" si="69"/>
        <v>0.1</v>
      </c>
      <c r="BV40" s="9">
        <v>1</v>
      </c>
      <c r="BW40" s="41">
        <v>0.1</v>
      </c>
      <c r="BX40" s="32">
        <f t="shared" si="70"/>
        <v>0.1</v>
      </c>
      <c r="BY40" s="9">
        <v>1</v>
      </c>
      <c r="BZ40" s="41">
        <v>0.1</v>
      </c>
      <c r="CA40" s="32">
        <f t="shared" si="71"/>
        <v>0.1</v>
      </c>
      <c r="CB40" s="9">
        <v>1</v>
      </c>
      <c r="CC40" s="41">
        <v>0.1</v>
      </c>
      <c r="CD40" s="32">
        <f>CC40</f>
        <v>0.1</v>
      </c>
      <c r="CE40" s="9">
        <v>0</v>
      </c>
      <c r="CF40" s="41">
        <v>0</v>
      </c>
      <c r="CG40" s="32">
        <f t="shared" si="73"/>
        <v>0</v>
      </c>
      <c r="CH40" s="9">
        <v>1</v>
      </c>
      <c r="CI40" s="41">
        <v>0.1</v>
      </c>
      <c r="CJ40" s="32">
        <f t="shared" si="74"/>
        <v>0.1</v>
      </c>
      <c r="CK40" s="9">
        <v>1</v>
      </c>
      <c r="CL40" s="41">
        <v>0.1</v>
      </c>
      <c r="CM40" s="32">
        <f t="shared" si="75"/>
        <v>0.1</v>
      </c>
      <c r="CN40" s="9">
        <v>1</v>
      </c>
      <c r="CO40" s="41">
        <v>0.1</v>
      </c>
      <c r="CP40" s="32">
        <f t="shared" si="76"/>
        <v>0.1</v>
      </c>
      <c r="CQ40" s="9">
        <v>1</v>
      </c>
      <c r="CR40" s="41">
        <v>0.1</v>
      </c>
      <c r="CS40" s="32">
        <f>CR40</f>
        <v>0.1</v>
      </c>
      <c r="CT40" s="9">
        <v>1</v>
      </c>
      <c r="CU40" s="41">
        <v>0.15</v>
      </c>
      <c r="CV40" s="32">
        <f t="shared" si="78"/>
        <v>0.15</v>
      </c>
      <c r="CW40" s="9">
        <v>1</v>
      </c>
      <c r="CX40" s="41">
        <v>0.1</v>
      </c>
      <c r="CY40" s="32">
        <f t="shared" si="79"/>
        <v>0.1</v>
      </c>
      <c r="CZ40" s="9">
        <v>1</v>
      </c>
      <c r="DA40" s="41">
        <v>0.1</v>
      </c>
      <c r="DB40" s="32">
        <f t="shared" si="80"/>
        <v>0.1</v>
      </c>
      <c r="DC40" s="9">
        <v>1</v>
      </c>
      <c r="DD40" s="41">
        <v>0.1</v>
      </c>
      <c r="DE40" s="32">
        <f t="shared" si="81"/>
        <v>0.1</v>
      </c>
      <c r="DF40" s="9">
        <v>1</v>
      </c>
      <c r="DG40" s="41">
        <v>0.1</v>
      </c>
      <c r="DH40" s="32">
        <f>DG40</f>
        <v>0.1</v>
      </c>
      <c r="DI40" s="9">
        <v>1</v>
      </c>
      <c r="DJ40" s="41">
        <v>0.1</v>
      </c>
      <c r="DK40" s="32">
        <f t="shared" si="82"/>
        <v>0.1</v>
      </c>
      <c r="DL40" s="9">
        <v>1</v>
      </c>
      <c r="DM40" s="41">
        <v>0.1</v>
      </c>
      <c r="DN40" s="32">
        <f t="shared" si="83"/>
        <v>0.1</v>
      </c>
      <c r="DO40" s="9">
        <v>1</v>
      </c>
      <c r="DP40" s="41">
        <v>0.1</v>
      </c>
      <c r="DQ40" s="32">
        <f>DP40</f>
        <v>0.1</v>
      </c>
      <c r="DR40" s="56">
        <f t="shared" si="47"/>
        <v>38</v>
      </c>
      <c r="DS40" s="57">
        <f t="shared" si="47"/>
        <v>4.35</v>
      </c>
      <c r="DT40" s="57">
        <f t="shared" si="47"/>
        <v>4.35</v>
      </c>
      <c r="DU40" s="51"/>
    </row>
    <row r="41" spans="1:124" s="13" customFormat="1" ht="24.75" customHeight="1">
      <c r="A41" s="12" t="s">
        <v>21</v>
      </c>
      <c r="B41" s="9" t="s">
        <v>99</v>
      </c>
      <c r="C41" s="49">
        <v>0.001</v>
      </c>
      <c r="D41" s="12" t="s">
        <v>11</v>
      </c>
      <c r="E41" s="9">
        <v>2271</v>
      </c>
      <c r="F41" s="17">
        <f>E41*C41</f>
        <v>2.271</v>
      </c>
      <c r="G41" s="17">
        <f>F41</f>
        <v>2.271</v>
      </c>
      <c r="H41" s="47">
        <v>559</v>
      </c>
      <c r="I41" s="17">
        <f>H41*C41</f>
        <v>0.559</v>
      </c>
      <c r="J41" s="17">
        <f>I41</f>
        <v>0.559</v>
      </c>
      <c r="K41" s="9">
        <v>2224</v>
      </c>
      <c r="L41" s="17">
        <f>C41*K41</f>
        <v>2.224</v>
      </c>
      <c r="M41" s="17">
        <f t="shared" si="85"/>
        <v>2.224</v>
      </c>
      <c r="N41" s="9">
        <v>2100</v>
      </c>
      <c r="O41" s="17">
        <f>N41*C41</f>
        <v>2.1</v>
      </c>
      <c r="P41" s="17">
        <f t="shared" si="51"/>
        <v>2.1</v>
      </c>
      <c r="Q41" s="9">
        <v>1900</v>
      </c>
      <c r="R41" s="17">
        <f>Q41*C41</f>
        <v>1.9000000000000001</v>
      </c>
      <c r="S41" s="17">
        <f>R41</f>
        <v>1.9000000000000001</v>
      </c>
      <c r="T41" s="9">
        <v>2249</v>
      </c>
      <c r="U41" s="17">
        <f>T41*C41</f>
        <v>2.249</v>
      </c>
      <c r="V41" s="17">
        <f>U41</f>
        <v>2.249</v>
      </c>
      <c r="W41" s="9">
        <v>2555</v>
      </c>
      <c r="X41" s="17">
        <f>C41*W41</f>
        <v>2.555</v>
      </c>
      <c r="Y41" s="17">
        <f>X41</f>
        <v>2.555</v>
      </c>
      <c r="Z41" s="9">
        <v>1398</v>
      </c>
      <c r="AA41" s="17">
        <f>Z41*C41</f>
        <v>1.3980000000000001</v>
      </c>
      <c r="AB41" s="17">
        <f>AA41</f>
        <v>1.3980000000000001</v>
      </c>
      <c r="AC41" s="9">
        <v>2543</v>
      </c>
      <c r="AD41" s="17">
        <f>AC41*C41</f>
        <v>2.543</v>
      </c>
      <c r="AE41" s="17">
        <f>AD41</f>
        <v>2.543</v>
      </c>
      <c r="AF41" s="9">
        <v>4042</v>
      </c>
      <c r="AG41" s="17">
        <f>AF41*C41</f>
        <v>4.042</v>
      </c>
      <c r="AH41" s="17">
        <f>AG41</f>
        <v>4.042</v>
      </c>
      <c r="AI41" s="9">
        <v>3195</v>
      </c>
      <c r="AJ41" s="17">
        <f>AI41*C41</f>
        <v>3.1950000000000003</v>
      </c>
      <c r="AK41" s="17">
        <f>AJ41</f>
        <v>3.1950000000000003</v>
      </c>
      <c r="AL41" s="9">
        <v>2409</v>
      </c>
      <c r="AM41" s="17">
        <f>AL41*C41</f>
        <v>2.4090000000000003</v>
      </c>
      <c r="AN41" s="17">
        <f>AM41</f>
        <v>2.4090000000000003</v>
      </c>
      <c r="AO41" s="9">
        <v>2000</v>
      </c>
      <c r="AP41" s="17">
        <f>AO41*C41</f>
        <v>2</v>
      </c>
      <c r="AQ41" s="17">
        <f>AP41</f>
        <v>2</v>
      </c>
      <c r="AR41" s="9">
        <v>908</v>
      </c>
      <c r="AS41" s="17">
        <f>AR41*C41</f>
        <v>0.908</v>
      </c>
      <c r="AT41" s="17">
        <f t="shared" si="46"/>
        <v>0.908</v>
      </c>
      <c r="AU41" s="9">
        <v>1179</v>
      </c>
      <c r="AV41" s="17">
        <f>AU41*C41</f>
        <v>1.179</v>
      </c>
      <c r="AW41" s="17">
        <f>AV41</f>
        <v>1.179</v>
      </c>
      <c r="AX41" s="70">
        <v>2343</v>
      </c>
      <c r="AY41" s="17">
        <f>AX41*C41</f>
        <v>2.343</v>
      </c>
      <c r="AZ41" s="17">
        <f>AY41</f>
        <v>2.343</v>
      </c>
      <c r="BA41" s="9">
        <v>1179</v>
      </c>
      <c r="BB41" s="17">
        <f>BA41*C41</f>
        <v>1.179</v>
      </c>
      <c r="BC41" s="17">
        <f>BB41</f>
        <v>1.179</v>
      </c>
      <c r="BD41" s="9">
        <v>1659</v>
      </c>
      <c r="BE41" s="17">
        <f>BD41*C41</f>
        <v>1.659</v>
      </c>
      <c r="BF41" s="17">
        <f>BE41</f>
        <v>1.659</v>
      </c>
      <c r="BG41" s="9">
        <v>797</v>
      </c>
      <c r="BH41" s="17">
        <f>BG41*C41</f>
        <v>0.797</v>
      </c>
      <c r="BI41" s="17">
        <f>BH41</f>
        <v>0.797</v>
      </c>
      <c r="BJ41" s="9">
        <v>1692</v>
      </c>
      <c r="BK41" s="17">
        <f>BJ41*C41</f>
        <v>1.692</v>
      </c>
      <c r="BL41" s="17">
        <f>BK41</f>
        <v>1.692</v>
      </c>
      <c r="BM41" s="9">
        <v>3151</v>
      </c>
      <c r="BN41" s="17">
        <f>BM41*C41</f>
        <v>3.1510000000000002</v>
      </c>
      <c r="BO41" s="17">
        <f>BN41</f>
        <v>3.1510000000000002</v>
      </c>
      <c r="BP41" s="9">
        <v>1397</v>
      </c>
      <c r="BQ41" s="17">
        <f>BP41*C41</f>
        <v>1.397</v>
      </c>
      <c r="BR41" s="17">
        <f>BQ41</f>
        <v>1.397</v>
      </c>
      <c r="BS41" s="9">
        <v>3447</v>
      </c>
      <c r="BT41" s="17">
        <f>BS41*C41</f>
        <v>3.447</v>
      </c>
      <c r="BU41" s="17">
        <f>BT41</f>
        <v>3.447</v>
      </c>
      <c r="BV41" s="9">
        <v>2240</v>
      </c>
      <c r="BW41" s="17">
        <f>BV41*C41</f>
        <v>2.24</v>
      </c>
      <c r="BX41" s="17">
        <f>BW41</f>
        <v>2.24</v>
      </c>
      <c r="BY41" s="9">
        <v>1976</v>
      </c>
      <c r="BZ41" s="17">
        <f>BY41*C41</f>
        <v>1.976</v>
      </c>
      <c r="CA41" s="17">
        <f>BZ41</f>
        <v>1.976</v>
      </c>
      <c r="CB41" s="9">
        <v>3727</v>
      </c>
      <c r="CC41" s="17">
        <f>C41*CB41</f>
        <v>3.727</v>
      </c>
      <c r="CD41" s="17">
        <f>CC41</f>
        <v>3.727</v>
      </c>
      <c r="CE41" s="9">
        <v>1283</v>
      </c>
      <c r="CF41" s="17">
        <f>CE41*C41</f>
        <v>1.283</v>
      </c>
      <c r="CG41" s="17">
        <f>CF41</f>
        <v>1.283</v>
      </c>
      <c r="CH41" s="9">
        <v>2394</v>
      </c>
      <c r="CI41" s="17">
        <f>CH41*C41</f>
        <v>2.394</v>
      </c>
      <c r="CJ41" s="17">
        <f>CI41</f>
        <v>2.394</v>
      </c>
      <c r="CK41" s="9">
        <v>2161</v>
      </c>
      <c r="CL41" s="17">
        <f>CK41*C41</f>
        <v>2.161</v>
      </c>
      <c r="CM41" s="17">
        <f>CL41</f>
        <v>2.161</v>
      </c>
      <c r="CN41" s="9">
        <v>1557</v>
      </c>
      <c r="CO41" s="17">
        <f>CN41*C41</f>
        <v>1.557</v>
      </c>
      <c r="CP41" s="17">
        <f>CO41</f>
        <v>1.557</v>
      </c>
      <c r="CQ41" s="9">
        <v>3659</v>
      </c>
      <c r="CR41" s="17">
        <f>CQ41*C41</f>
        <v>3.6590000000000003</v>
      </c>
      <c r="CS41" s="17">
        <f>CR41</f>
        <v>3.6590000000000003</v>
      </c>
      <c r="CT41" s="9">
        <v>2800</v>
      </c>
      <c r="CU41" s="17">
        <f>CT41*C41</f>
        <v>2.8000000000000003</v>
      </c>
      <c r="CV41" s="17">
        <f>CU41</f>
        <v>2.8000000000000003</v>
      </c>
      <c r="CW41" s="9">
        <v>509</v>
      </c>
      <c r="CX41" s="17">
        <f>CW41*C41</f>
        <v>0.509</v>
      </c>
      <c r="CY41" s="17">
        <f>CX41</f>
        <v>0.509</v>
      </c>
      <c r="CZ41" s="9">
        <v>465</v>
      </c>
      <c r="DA41" s="17">
        <f>CZ41*C41</f>
        <v>0.465</v>
      </c>
      <c r="DB41" s="17">
        <f>DA41</f>
        <v>0.465</v>
      </c>
      <c r="DC41" s="9">
        <v>2151</v>
      </c>
      <c r="DD41" s="17">
        <f>DC41*C41</f>
        <v>2.1510000000000002</v>
      </c>
      <c r="DE41" s="17">
        <f>DD41</f>
        <v>2.1510000000000002</v>
      </c>
      <c r="DF41" s="9">
        <v>2725</v>
      </c>
      <c r="DG41" s="17">
        <f>DF41*C41</f>
        <v>2.725</v>
      </c>
      <c r="DH41" s="17">
        <f>DG41</f>
        <v>2.725</v>
      </c>
      <c r="DI41" s="9">
        <v>1819</v>
      </c>
      <c r="DJ41" s="17">
        <f>DI41*C41</f>
        <v>1.819</v>
      </c>
      <c r="DK41" s="17">
        <f>DJ41</f>
        <v>1.819</v>
      </c>
      <c r="DL41" s="9">
        <v>2114</v>
      </c>
      <c r="DM41" s="17">
        <f>DL41*C41</f>
        <v>2.114</v>
      </c>
      <c r="DN41" s="17">
        <f>DM41</f>
        <v>2.114</v>
      </c>
      <c r="DO41" s="9">
        <v>3102</v>
      </c>
      <c r="DP41" s="17">
        <f>DO41*C41</f>
        <v>3.102</v>
      </c>
      <c r="DQ41" s="17">
        <f>DP41</f>
        <v>3.102</v>
      </c>
      <c r="DR41" s="40">
        <f>E41+H41+K41+N41+Q41+T41+W41+Z41+AC41+AF41+AI41+AL41+AO41+AR41+AU41+BA41+BD41+AX41+BG41+BJ41+BM41+BP41+BS41+BV41+BY41+CB41+CE41+CH41+CK41+CN41+CQ41+CT41+CW41+CZ41+DC41+DF41+DI41+DL41+DO41</f>
        <v>81879</v>
      </c>
      <c r="DS41" s="37">
        <f>F41+I41+L41+O41+R41+U41+X41+AA41+AD41+AG41+AJ41+AM41+AP41+AS41+AV41+BB41+BE41+AY41+BH41+BK41+BN41+BQ41+BT41+BW41+BZ41+CC41+CF41+CI41+CL41+CO41+CR41+CU41+CX41+DA41+DD41+DG41+DJ41+DM41+DP41</f>
        <v>81.879</v>
      </c>
      <c r="DT41" s="37">
        <f t="shared" si="47"/>
        <v>81.879</v>
      </c>
    </row>
    <row r="42" spans="1:124" s="13" customFormat="1" ht="24.75" customHeight="1">
      <c r="A42" s="12" t="s">
        <v>22</v>
      </c>
      <c r="B42" s="9" t="s">
        <v>40</v>
      </c>
      <c r="C42" s="49">
        <v>0.5</v>
      </c>
      <c r="D42" s="12" t="s">
        <v>6</v>
      </c>
      <c r="E42" s="9">
        <v>1</v>
      </c>
      <c r="F42" s="22">
        <f t="shared" si="48"/>
        <v>0.5</v>
      </c>
      <c r="G42" s="17">
        <f t="shared" si="49"/>
        <v>0.5</v>
      </c>
      <c r="H42" s="47">
        <v>1</v>
      </c>
      <c r="I42" s="32">
        <f>C42*H42</f>
        <v>0.5</v>
      </c>
      <c r="J42" s="17">
        <f t="shared" si="50"/>
        <v>0.5</v>
      </c>
      <c r="K42" s="9">
        <v>1</v>
      </c>
      <c r="L42" s="22">
        <f>K42*C42</f>
        <v>0.5</v>
      </c>
      <c r="M42" s="17">
        <f t="shared" si="85"/>
        <v>0.5</v>
      </c>
      <c r="N42" s="9">
        <v>1</v>
      </c>
      <c r="O42" s="22">
        <f>N42*F42</f>
        <v>0.5</v>
      </c>
      <c r="P42" s="17">
        <f t="shared" si="51"/>
        <v>0.5</v>
      </c>
      <c r="Q42" s="9">
        <v>1</v>
      </c>
      <c r="R42" s="22">
        <f>Q42*C42</f>
        <v>0.5</v>
      </c>
      <c r="S42" s="17">
        <f t="shared" si="52"/>
        <v>0.5</v>
      </c>
      <c r="T42" s="9">
        <v>1</v>
      </c>
      <c r="U42" s="22">
        <f>T42*C42</f>
        <v>0.5</v>
      </c>
      <c r="V42" s="17">
        <f t="shared" si="53"/>
        <v>0.5</v>
      </c>
      <c r="W42" s="9">
        <v>1</v>
      </c>
      <c r="X42" s="22">
        <f>W42*C42</f>
        <v>0.5</v>
      </c>
      <c r="Y42" s="17">
        <f t="shared" si="54"/>
        <v>0.5</v>
      </c>
      <c r="Z42" s="9">
        <v>1</v>
      </c>
      <c r="AA42" s="22">
        <f>Z42*C42</f>
        <v>0.5</v>
      </c>
      <c r="AB42" s="17">
        <f t="shared" si="55"/>
        <v>0.5</v>
      </c>
      <c r="AC42" s="9">
        <v>1</v>
      </c>
      <c r="AD42" s="22">
        <f>AC42*C42</f>
        <v>0.5</v>
      </c>
      <c r="AE42" s="17">
        <f t="shared" si="56"/>
        <v>0.5</v>
      </c>
      <c r="AF42" s="9">
        <v>1</v>
      </c>
      <c r="AG42" s="22">
        <f>AF42*C42</f>
        <v>0.5</v>
      </c>
      <c r="AH42" s="17">
        <f t="shared" si="57"/>
        <v>0.5</v>
      </c>
      <c r="AI42" s="9">
        <v>1</v>
      </c>
      <c r="AJ42" s="22">
        <f>AI42*C42</f>
        <v>0.5</v>
      </c>
      <c r="AK42" s="17">
        <f t="shared" si="58"/>
        <v>0.5</v>
      </c>
      <c r="AL42" s="9">
        <v>1</v>
      </c>
      <c r="AM42" s="22">
        <f>AL42*C42</f>
        <v>0.5</v>
      </c>
      <c r="AN42" s="17">
        <f t="shared" si="59"/>
        <v>0.5</v>
      </c>
      <c r="AO42" s="9">
        <v>1</v>
      </c>
      <c r="AP42" s="22">
        <f>AO42*C42</f>
        <v>0.5</v>
      </c>
      <c r="AQ42" s="17">
        <f t="shared" si="60"/>
        <v>0.5</v>
      </c>
      <c r="AR42" s="9">
        <v>1</v>
      </c>
      <c r="AS42" s="22">
        <f>C42*AR42</f>
        <v>0.5</v>
      </c>
      <c r="AT42" s="17">
        <f t="shared" si="46"/>
        <v>0.5</v>
      </c>
      <c r="AU42" s="9">
        <v>1</v>
      </c>
      <c r="AV42" s="22">
        <v>0.5</v>
      </c>
      <c r="AW42" s="17">
        <f t="shared" si="61"/>
        <v>0.5</v>
      </c>
      <c r="AX42" s="9">
        <v>1</v>
      </c>
      <c r="AY42" s="22">
        <f>AX42*C42</f>
        <v>0.5</v>
      </c>
      <c r="AZ42" s="17">
        <f t="shared" si="62"/>
        <v>0.5</v>
      </c>
      <c r="BA42" s="9">
        <v>1</v>
      </c>
      <c r="BB42" s="22">
        <f>BA42*C42</f>
        <v>0.5</v>
      </c>
      <c r="BC42" s="17">
        <f t="shared" si="63"/>
        <v>0.5</v>
      </c>
      <c r="BD42" s="9">
        <v>1</v>
      </c>
      <c r="BE42" s="22">
        <f>BD42*C42</f>
        <v>0.5</v>
      </c>
      <c r="BF42" s="17">
        <f t="shared" si="64"/>
        <v>0.5</v>
      </c>
      <c r="BG42" s="9">
        <v>1</v>
      </c>
      <c r="BH42" s="22">
        <f>BG42*C42</f>
        <v>0.5</v>
      </c>
      <c r="BI42" s="17">
        <f t="shared" si="65"/>
        <v>0.5</v>
      </c>
      <c r="BJ42" s="9">
        <v>1</v>
      </c>
      <c r="BK42" s="22">
        <f>BJ42*C42</f>
        <v>0.5</v>
      </c>
      <c r="BL42" s="17">
        <f t="shared" si="66"/>
        <v>0.5</v>
      </c>
      <c r="BM42" s="9">
        <v>1</v>
      </c>
      <c r="BN42" s="22">
        <f>BM42*C42</f>
        <v>0.5</v>
      </c>
      <c r="BO42" s="17">
        <f t="shared" si="67"/>
        <v>0.5</v>
      </c>
      <c r="BP42" s="9">
        <v>1</v>
      </c>
      <c r="BQ42" s="22">
        <f>BP42*C42</f>
        <v>0.5</v>
      </c>
      <c r="BR42" s="17">
        <f t="shared" si="68"/>
        <v>0.5</v>
      </c>
      <c r="BS42" s="9">
        <v>1</v>
      </c>
      <c r="BT42" s="22">
        <f>BS42*C42</f>
        <v>0.5</v>
      </c>
      <c r="BU42" s="17">
        <f t="shared" si="69"/>
        <v>0.5</v>
      </c>
      <c r="BV42" s="9">
        <v>1</v>
      </c>
      <c r="BW42" s="22">
        <f>BV42*C42</f>
        <v>0.5</v>
      </c>
      <c r="BX42" s="17">
        <f t="shared" si="70"/>
        <v>0.5</v>
      </c>
      <c r="BY42" s="9">
        <v>1</v>
      </c>
      <c r="BZ42" s="22">
        <f>BY42*C42</f>
        <v>0.5</v>
      </c>
      <c r="CA42" s="17">
        <f t="shared" si="71"/>
        <v>0.5</v>
      </c>
      <c r="CB42" s="9">
        <v>1</v>
      </c>
      <c r="CC42" s="22">
        <f>CB42*C42</f>
        <v>0.5</v>
      </c>
      <c r="CD42" s="17">
        <f t="shared" si="72"/>
        <v>0.5</v>
      </c>
      <c r="CE42" s="9">
        <v>0</v>
      </c>
      <c r="CF42" s="22">
        <f>CE42*C42</f>
        <v>0</v>
      </c>
      <c r="CG42" s="17">
        <f t="shared" si="73"/>
        <v>0</v>
      </c>
      <c r="CH42" s="9">
        <v>1</v>
      </c>
      <c r="CI42" s="22">
        <f>CH42*C42</f>
        <v>0.5</v>
      </c>
      <c r="CJ42" s="17">
        <f t="shared" si="74"/>
        <v>0.5</v>
      </c>
      <c r="CK42" s="9">
        <v>1</v>
      </c>
      <c r="CL42" s="22">
        <f>CK42*C42</f>
        <v>0.5</v>
      </c>
      <c r="CM42" s="17">
        <f t="shared" si="75"/>
        <v>0.5</v>
      </c>
      <c r="CN42" s="9">
        <v>1</v>
      </c>
      <c r="CO42" s="22">
        <f>CN42*C42</f>
        <v>0.5</v>
      </c>
      <c r="CP42" s="17">
        <f t="shared" si="76"/>
        <v>0.5</v>
      </c>
      <c r="CQ42" s="9">
        <v>1</v>
      </c>
      <c r="CR42" s="22">
        <f>CQ42*C42</f>
        <v>0.5</v>
      </c>
      <c r="CS42" s="17">
        <f t="shared" si="77"/>
        <v>0.5</v>
      </c>
      <c r="CT42" s="9">
        <v>1</v>
      </c>
      <c r="CU42" s="22">
        <f>CT42*C42</f>
        <v>0.5</v>
      </c>
      <c r="CV42" s="17">
        <f t="shared" si="78"/>
        <v>0.5</v>
      </c>
      <c r="CW42" s="9">
        <v>1</v>
      </c>
      <c r="CX42" s="22">
        <v>0.5</v>
      </c>
      <c r="CY42" s="17">
        <f t="shared" si="79"/>
        <v>0.5</v>
      </c>
      <c r="CZ42" s="9">
        <v>1</v>
      </c>
      <c r="DA42" s="22">
        <f>CZ42*C42</f>
        <v>0.5</v>
      </c>
      <c r="DB42" s="17">
        <f t="shared" si="80"/>
        <v>0.5</v>
      </c>
      <c r="DC42" s="9">
        <v>1</v>
      </c>
      <c r="DD42" s="22">
        <f>DC42*C42</f>
        <v>0.5</v>
      </c>
      <c r="DE42" s="17">
        <f t="shared" si="81"/>
        <v>0.5</v>
      </c>
      <c r="DF42" s="9">
        <v>1</v>
      </c>
      <c r="DG42" s="22">
        <f>DF42*C42</f>
        <v>0.5</v>
      </c>
      <c r="DH42" s="17">
        <f>DG42</f>
        <v>0.5</v>
      </c>
      <c r="DI42" s="9">
        <v>1</v>
      </c>
      <c r="DJ42" s="22">
        <f>DI42*C42</f>
        <v>0.5</v>
      </c>
      <c r="DK42" s="17">
        <f t="shared" si="82"/>
        <v>0.5</v>
      </c>
      <c r="DL42" s="9">
        <v>1</v>
      </c>
      <c r="DM42" s="22">
        <f>DL42*C42</f>
        <v>0.5</v>
      </c>
      <c r="DN42" s="17">
        <f t="shared" si="83"/>
        <v>0.5</v>
      </c>
      <c r="DO42" s="9">
        <v>1</v>
      </c>
      <c r="DP42" s="22">
        <f>DO42*C42</f>
        <v>0.5</v>
      </c>
      <c r="DQ42" s="17">
        <f t="shared" si="84"/>
        <v>0.5</v>
      </c>
      <c r="DR42" s="40">
        <f t="shared" si="47"/>
        <v>38</v>
      </c>
      <c r="DS42" s="37">
        <f>F42+I42+L42+O42+R42+U42+X42+AA42+AD42+AG42+AJ42+AM42+AP42+AS42+AV42+BB42+BE42+AY42+BH42+BK42+BN42+BQ42+BT42+BW42+BZ42+CC42+CF42+CI42+CL42+CO42+CR42+CU42+CX42+DA42+DD42+DG42+DJ42+DM42+DP42</f>
        <v>19</v>
      </c>
      <c r="DT42" s="37">
        <f t="shared" si="47"/>
        <v>19</v>
      </c>
    </row>
    <row r="43" spans="1:124" s="13" customFormat="1" ht="24.75" customHeight="1">
      <c r="A43" s="12" t="s">
        <v>25</v>
      </c>
      <c r="B43" s="9" t="s">
        <v>45</v>
      </c>
      <c r="C43" s="49">
        <v>0.5</v>
      </c>
      <c r="D43" s="12" t="s">
        <v>6</v>
      </c>
      <c r="E43" s="9">
        <v>1</v>
      </c>
      <c r="F43" s="22">
        <f t="shared" si="48"/>
        <v>0.5</v>
      </c>
      <c r="G43" s="17">
        <f t="shared" si="49"/>
        <v>0.5</v>
      </c>
      <c r="H43" s="47">
        <v>1</v>
      </c>
      <c r="I43" s="32">
        <v>0.5</v>
      </c>
      <c r="J43" s="17">
        <f t="shared" si="50"/>
        <v>0.5</v>
      </c>
      <c r="K43" s="9">
        <v>1</v>
      </c>
      <c r="L43" s="22">
        <f>K43*C43</f>
        <v>0.5</v>
      </c>
      <c r="M43" s="17">
        <f t="shared" si="85"/>
        <v>0.5</v>
      </c>
      <c r="N43" s="9">
        <v>1</v>
      </c>
      <c r="O43" s="22">
        <f>N43*C43</f>
        <v>0.5</v>
      </c>
      <c r="P43" s="17">
        <f t="shared" si="51"/>
        <v>0.5</v>
      </c>
      <c r="Q43" s="9">
        <v>1</v>
      </c>
      <c r="R43" s="22">
        <f>Q43*C43</f>
        <v>0.5</v>
      </c>
      <c r="S43" s="17">
        <f t="shared" si="52"/>
        <v>0.5</v>
      </c>
      <c r="T43" s="9">
        <v>1</v>
      </c>
      <c r="U43" s="22">
        <f>T43*C43</f>
        <v>0.5</v>
      </c>
      <c r="V43" s="17">
        <f t="shared" si="53"/>
        <v>0.5</v>
      </c>
      <c r="W43" s="9">
        <v>1</v>
      </c>
      <c r="X43" s="22">
        <f>W43*C43</f>
        <v>0.5</v>
      </c>
      <c r="Y43" s="17">
        <f t="shared" si="54"/>
        <v>0.5</v>
      </c>
      <c r="Z43" s="9">
        <v>1</v>
      </c>
      <c r="AA43" s="22">
        <f>Z43*C43</f>
        <v>0.5</v>
      </c>
      <c r="AB43" s="17">
        <f t="shared" si="55"/>
        <v>0.5</v>
      </c>
      <c r="AC43" s="9">
        <v>1</v>
      </c>
      <c r="AD43" s="22">
        <f>AC43*C43</f>
        <v>0.5</v>
      </c>
      <c r="AE43" s="17">
        <f t="shared" si="56"/>
        <v>0.5</v>
      </c>
      <c r="AF43" s="9">
        <v>1</v>
      </c>
      <c r="AG43" s="22">
        <f>AF43*C43</f>
        <v>0.5</v>
      </c>
      <c r="AH43" s="17">
        <f t="shared" si="57"/>
        <v>0.5</v>
      </c>
      <c r="AI43" s="9">
        <v>1</v>
      </c>
      <c r="AJ43" s="22">
        <f>AI43*C43</f>
        <v>0.5</v>
      </c>
      <c r="AK43" s="17">
        <f t="shared" si="58"/>
        <v>0.5</v>
      </c>
      <c r="AL43" s="9">
        <v>1</v>
      </c>
      <c r="AM43" s="22">
        <f>AL43*C43</f>
        <v>0.5</v>
      </c>
      <c r="AN43" s="17">
        <f t="shared" si="59"/>
        <v>0.5</v>
      </c>
      <c r="AO43" s="9">
        <v>1</v>
      </c>
      <c r="AP43" s="22">
        <f>AO43*C43</f>
        <v>0.5</v>
      </c>
      <c r="AQ43" s="17">
        <f t="shared" si="60"/>
        <v>0.5</v>
      </c>
      <c r="AR43" s="9">
        <v>1</v>
      </c>
      <c r="AS43" s="22">
        <v>0.5</v>
      </c>
      <c r="AT43" s="17">
        <v>0.5</v>
      </c>
      <c r="AU43" s="9">
        <v>1</v>
      </c>
      <c r="AV43" s="22">
        <f>AU43*C43</f>
        <v>0.5</v>
      </c>
      <c r="AW43" s="17">
        <f t="shared" si="61"/>
        <v>0.5</v>
      </c>
      <c r="AX43" s="9">
        <v>1</v>
      </c>
      <c r="AY43" s="22">
        <f>AX43*C43</f>
        <v>0.5</v>
      </c>
      <c r="AZ43" s="17">
        <f t="shared" si="62"/>
        <v>0.5</v>
      </c>
      <c r="BA43" s="9">
        <v>1</v>
      </c>
      <c r="BB43" s="22">
        <f>BA43*C43</f>
        <v>0.5</v>
      </c>
      <c r="BC43" s="17">
        <f t="shared" si="63"/>
        <v>0.5</v>
      </c>
      <c r="BD43" s="9">
        <v>1</v>
      </c>
      <c r="BE43" s="22">
        <v>0.5</v>
      </c>
      <c r="BF43" s="17">
        <v>0.5</v>
      </c>
      <c r="BG43" s="9">
        <v>1</v>
      </c>
      <c r="BH43" s="22">
        <f>BG43*C43</f>
        <v>0.5</v>
      </c>
      <c r="BI43" s="17">
        <f t="shared" si="65"/>
        <v>0.5</v>
      </c>
      <c r="BJ43" s="9">
        <v>1</v>
      </c>
      <c r="BK43" s="22">
        <f>BJ43*C43</f>
        <v>0.5</v>
      </c>
      <c r="BL43" s="17">
        <f t="shared" si="66"/>
        <v>0.5</v>
      </c>
      <c r="BM43" s="9">
        <v>1</v>
      </c>
      <c r="BN43" s="22">
        <f>BM43*C43</f>
        <v>0.5</v>
      </c>
      <c r="BO43" s="17">
        <f t="shared" si="67"/>
        <v>0.5</v>
      </c>
      <c r="BP43" s="9">
        <v>1</v>
      </c>
      <c r="BQ43" s="22">
        <f>BP43*C43</f>
        <v>0.5</v>
      </c>
      <c r="BR43" s="17">
        <f t="shared" si="68"/>
        <v>0.5</v>
      </c>
      <c r="BS43" s="9">
        <v>1</v>
      </c>
      <c r="BT43" s="22">
        <v>0.5</v>
      </c>
      <c r="BU43" s="17">
        <v>0.5</v>
      </c>
      <c r="BV43" s="9">
        <v>1</v>
      </c>
      <c r="BW43" s="22">
        <f>BV43*C43</f>
        <v>0.5</v>
      </c>
      <c r="BX43" s="17">
        <f t="shared" si="70"/>
        <v>0.5</v>
      </c>
      <c r="BY43" s="9">
        <v>1</v>
      </c>
      <c r="BZ43" s="22">
        <f>BY43*C43</f>
        <v>0.5</v>
      </c>
      <c r="CA43" s="17">
        <f t="shared" si="71"/>
        <v>0.5</v>
      </c>
      <c r="CB43" s="9">
        <v>1</v>
      </c>
      <c r="CC43" s="22">
        <f>CB43*C43</f>
        <v>0.5</v>
      </c>
      <c r="CD43" s="17">
        <f t="shared" si="72"/>
        <v>0.5</v>
      </c>
      <c r="CE43" s="9">
        <v>0</v>
      </c>
      <c r="CF43" s="22">
        <f>CE43*C43</f>
        <v>0</v>
      </c>
      <c r="CG43" s="17">
        <f t="shared" si="73"/>
        <v>0</v>
      </c>
      <c r="CH43" s="9">
        <v>1</v>
      </c>
      <c r="CI43" s="22">
        <f>CH43*C43</f>
        <v>0.5</v>
      </c>
      <c r="CJ43" s="17">
        <f t="shared" si="74"/>
        <v>0.5</v>
      </c>
      <c r="CK43" s="9">
        <v>1</v>
      </c>
      <c r="CL43" s="22">
        <f>CK43*C43</f>
        <v>0.5</v>
      </c>
      <c r="CM43" s="17">
        <f t="shared" si="75"/>
        <v>0.5</v>
      </c>
      <c r="CN43" s="9">
        <v>1</v>
      </c>
      <c r="CO43" s="22">
        <f>CN43*C43</f>
        <v>0.5</v>
      </c>
      <c r="CP43" s="17">
        <f t="shared" si="76"/>
        <v>0.5</v>
      </c>
      <c r="CQ43" s="9">
        <v>1</v>
      </c>
      <c r="CR43" s="22">
        <f>CQ43*C43</f>
        <v>0.5</v>
      </c>
      <c r="CS43" s="17">
        <f t="shared" si="77"/>
        <v>0.5</v>
      </c>
      <c r="CT43" s="9">
        <v>1</v>
      </c>
      <c r="CU43" s="22">
        <v>0.5</v>
      </c>
      <c r="CV43" s="17">
        <v>0.5</v>
      </c>
      <c r="CW43" s="9">
        <v>1</v>
      </c>
      <c r="CX43" s="22">
        <v>0.5</v>
      </c>
      <c r="CY43" s="17">
        <v>0.5</v>
      </c>
      <c r="CZ43" s="9">
        <v>1</v>
      </c>
      <c r="DA43" s="22">
        <v>0.5</v>
      </c>
      <c r="DB43" s="17">
        <f>DA43</f>
        <v>0.5</v>
      </c>
      <c r="DC43" s="9">
        <v>1</v>
      </c>
      <c r="DD43" s="22">
        <f>DC43*C43</f>
        <v>0.5</v>
      </c>
      <c r="DE43" s="17">
        <f t="shared" si="81"/>
        <v>0.5</v>
      </c>
      <c r="DF43" s="9">
        <v>1</v>
      </c>
      <c r="DG43" s="22">
        <v>0.5</v>
      </c>
      <c r="DH43" s="17">
        <v>0.5</v>
      </c>
      <c r="DI43" s="9">
        <v>1</v>
      </c>
      <c r="DJ43" s="22">
        <f>DI43*C43</f>
        <v>0.5</v>
      </c>
      <c r="DK43" s="17">
        <f t="shared" si="82"/>
        <v>0.5</v>
      </c>
      <c r="DL43" s="9">
        <v>1</v>
      </c>
      <c r="DM43" s="22">
        <f>DL43*C43</f>
        <v>0.5</v>
      </c>
      <c r="DN43" s="17">
        <f t="shared" si="83"/>
        <v>0.5</v>
      </c>
      <c r="DO43" s="9">
        <v>1</v>
      </c>
      <c r="DP43" s="22">
        <f>DO43*C43</f>
        <v>0.5</v>
      </c>
      <c r="DQ43" s="17">
        <f t="shared" si="84"/>
        <v>0.5</v>
      </c>
      <c r="DR43" s="40">
        <f t="shared" si="47"/>
        <v>38</v>
      </c>
      <c r="DS43" s="37">
        <f t="shared" si="47"/>
        <v>19</v>
      </c>
      <c r="DT43" s="37">
        <f t="shared" si="47"/>
        <v>19</v>
      </c>
    </row>
    <row r="44" spans="1:124" s="13" customFormat="1" ht="12.75">
      <c r="A44" s="78" t="s">
        <v>113</v>
      </c>
      <c r="B44" s="79"/>
      <c r="C44" s="79"/>
      <c r="D44" s="80"/>
      <c r="E44" s="9"/>
      <c r="F44" s="31">
        <f>SUM(F34:F43)</f>
        <v>22.821</v>
      </c>
      <c r="G44" s="31">
        <f>SUM(G34:G43)</f>
        <v>22.821</v>
      </c>
      <c r="H44" s="31"/>
      <c r="I44" s="31">
        <f>SUM(I34:I43)</f>
        <v>13.908999999999999</v>
      </c>
      <c r="J44" s="31">
        <f>SUM(J34:J43)</f>
        <v>13.908999999999999</v>
      </c>
      <c r="K44" s="31"/>
      <c r="L44" s="31">
        <f>SUM(L34:L43)</f>
        <v>26.374</v>
      </c>
      <c r="M44" s="31">
        <f>SUM(M34:M43)</f>
        <v>26.374</v>
      </c>
      <c r="N44" s="31"/>
      <c r="O44" s="31">
        <f>SUM(O34:O43)</f>
        <v>26.25</v>
      </c>
      <c r="P44" s="31">
        <f>SUM(P34:P43)</f>
        <v>26.25</v>
      </c>
      <c r="Q44" s="31"/>
      <c r="R44" s="31">
        <f>SUM(R34:R43)</f>
        <v>38.65</v>
      </c>
      <c r="S44" s="31">
        <f>SUM(S34:S43)</f>
        <v>38.65</v>
      </c>
      <c r="T44" s="31"/>
      <c r="U44" s="31">
        <f>SUM(U34:U43)</f>
        <v>37.199</v>
      </c>
      <c r="V44" s="31">
        <f>SUM(V34:V43)</f>
        <v>37.199</v>
      </c>
      <c r="W44" s="31"/>
      <c r="X44" s="31">
        <f>SUM(X34:X43)</f>
        <v>32.105</v>
      </c>
      <c r="Y44" s="31">
        <f>SUM(Y34:Y43)</f>
        <v>32.105</v>
      </c>
      <c r="Z44" s="31"/>
      <c r="AA44" s="31">
        <f>SUM(AA34:AA43)</f>
        <v>25.597999999999995</v>
      </c>
      <c r="AB44" s="31">
        <f>SUM(AB34:AB43)</f>
        <v>25.597999999999995</v>
      </c>
      <c r="AC44" s="31"/>
      <c r="AD44" s="31">
        <f>SUM(AD34:AD43)</f>
        <v>41.092999999999996</v>
      </c>
      <c r="AE44" s="31">
        <f>SUM(AE34:AE43)</f>
        <v>41.092999999999996</v>
      </c>
      <c r="AF44" s="31"/>
      <c r="AG44" s="31">
        <f>SUM(AG34:AG43)</f>
        <v>56.992</v>
      </c>
      <c r="AH44" s="31">
        <f>SUM(AH34:AH43)</f>
        <v>56.992</v>
      </c>
      <c r="AI44" s="31"/>
      <c r="AJ44" s="31">
        <f>SUM(AJ34:AJ43)</f>
        <v>50.745</v>
      </c>
      <c r="AK44" s="31">
        <f>SUM(AK34:AK43)</f>
        <v>50.745</v>
      </c>
      <c r="AL44" s="31"/>
      <c r="AM44" s="31">
        <f>SUM(AM34:AM43)</f>
        <v>32.00899999999999</v>
      </c>
      <c r="AN44" s="31">
        <f>SUM(AN34:AN43)</f>
        <v>32.00899999999999</v>
      </c>
      <c r="AO44" s="31"/>
      <c r="AP44" s="31">
        <f>SUM(AP34:AP43)</f>
        <v>24.35</v>
      </c>
      <c r="AQ44" s="31">
        <f>SUM(AQ34:AQ43)</f>
        <v>24.35</v>
      </c>
      <c r="AR44" s="31"/>
      <c r="AS44" s="31">
        <f>SUM(AS34:AS43)</f>
        <v>17.857999999999997</v>
      </c>
      <c r="AT44" s="31">
        <f>SUM(AT34:AT43)</f>
        <v>17.857999999999997</v>
      </c>
      <c r="AU44" s="31"/>
      <c r="AV44" s="31">
        <f>SUM(AV34:AV43)</f>
        <v>25.378999999999994</v>
      </c>
      <c r="AW44" s="31">
        <f>SUM(AW34:AW43)</f>
        <v>25.378999999999994</v>
      </c>
      <c r="AX44" s="31"/>
      <c r="AY44" s="31">
        <f>SUM(AY34:AY43)</f>
        <v>35.492999999999995</v>
      </c>
      <c r="AZ44" s="31">
        <f>SUM(AZ34:AZ43)</f>
        <v>35.492999999999995</v>
      </c>
      <c r="BA44" s="31"/>
      <c r="BB44" s="31">
        <f>SUM(BB34:BB43)</f>
        <v>18.128999999999998</v>
      </c>
      <c r="BC44" s="31">
        <f>SUM(BC34:BC43)</f>
        <v>18.128999999999998</v>
      </c>
      <c r="BD44" s="31"/>
      <c r="BE44" s="31">
        <f>SUM(BE34:BE43)</f>
        <v>18.758999999999997</v>
      </c>
      <c r="BF44" s="31">
        <f>SUM(BF34:BF43)</f>
        <v>18.758999999999997</v>
      </c>
      <c r="BG44" s="31"/>
      <c r="BH44" s="31">
        <f>SUM(BH34:BH43)</f>
        <v>17.746999999999996</v>
      </c>
      <c r="BI44" s="31">
        <f>SUM(BI34:BI43)</f>
        <v>17.746999999999996</v>
      </c>
      <c r="BJ44" s="31"/>
      <c r="BK44" s="31">
        <f>SUM(BK34:BK43)</f>
        <v>29.491999999999997</v>
      </c>
      <c r="BL44" s="31">
        <f>SUM(BL34:BL43)</f>
        <v>29.491999999999997</v>
      </c>
      <c r="BM44" s="31"/>
      <c r="BN44" s="31">
        <f>SUM(BN34:BN43)</f>
        <v>45.301</v>
      </c>
      <c r="BO44" s="31">
        <f>SUM(BO34:BO43)</f>
        <v>45.301</v>
      </c>
      <c r="BP44" s="31"/>
      <c r="BQ44" s="31">
        <f>SUM(BQ34:BQ43)</f>
        <v>22.096999999999998</v>
      </c>
      <c r="BR44" s="31">
        <f>SUM(BR34:BR43)</f>
        <v>22.096999999999998</v>
      </c>
      <c r="BS44" s="31"/>
      <c r="BT44" s="31">
        <f>SUM(BT34:BT43)</f>
        <v>36.597</v>
      </c>
      <c r="BU44" s="31">
        <f>SUM(BU34:BU43)</f>
        <v>36.597</v>
      </c>
      <c r="BV44" s="31"/>
      <c r="BW44" s="31">
        <f>SUM(BW34:BW43)</f>
        <v>42.59</v>
      </c>
      <c r="BX44" s="31">
        <f>SUM(BX34:BX43)</f>
        <v>42.59</v>
      </c>
      <c r="BY44" s="31"/>
      <c r="BZ44" s="31">
        <f>SUM(BZ34:BZ43)</f>
        <v>31.525999999999996</v>
      </c>
      <c r="CA44" s="31">
        <f>SUM(CA34:CA43)</f>
        <v>31.525999999999996</v>
      </c>
      <c r="CB44" s="31"/>
      <c r="CC44" s="31">
        <f>SUM(CC34:CC43)</f>
        <v>49.477</v>
      </c>
      <c r="CD44" s="31">
        <f>SUM(CD34:CD43)</f>
        <v>49.477</v>
      </c>
      <c r="CE44" s="31"/>
      <c r="CF44" s="31">
        <f>SUM(CF34:CF43)</f>
        <v>3.0829999999999997</v>
      </c>
      <c r="CG44" s="31">
        <f>SUM(CG34:CG43)</f>
        <v>3.0829999999999997</v>
      </c>
      <c r="CH44" s="31"/>
      <c r="CI44" s="31">
        <f>SUM(CI34:CI43)</f>
        <v>31.943999999999996</v>
      </c>
      <c r="CJ44" s="31">
        <f>SUM(CJ34:CJ43)</f>
        <v>31.943999999999996</v>
      </c>
      <c r="CK44" s="31"/>
      <c r="CL44" s="31">
        <f>SUM(CL34:CL43)</f>
        <v>40.711</v>
      </c>
      <c r="CM44" s="31">
        <f>SUM(CM34:CM43)</f>
        <v>40.711</v>
      </c>
      <c r="CN44" s="31"/>
      <c r="CO44" s="31">
        <f>SUM(CO34:CO43)</f>
        <v>23.907</v>
      </c>
      <c r="CP44" s="31">
        <f>SUM(CP34:CP43)</f>
        <v>23.907</v>
      </c>
      <c r="CQ44" s="31"/>
      <c r="CR44" s="31">
        <f>SUM(CR34:CR43)</f>
        <v>44.009</v>
      </c>
      <c r="CS44" s="31">
        <f>SUM(CS34:CS43)</f>
        <v>44.009</v>
      </c>
      <c r="CT44" s="31"/>
      <c r="CU44" s="31">
        <f>SUM(CU34:CU43)</f>
        <v>43.199999999999996</v>
      </c>
      <c r="CV44" s="31">
        <f>SUM(CV34:CV43)</f>
        <v>43.199999999999996</v>
      </c>
      <c r="CW44" s="31"/>
      <c r="CX44" s="31">
        <f>SUM(CX34:CX43)</f>
        <v>15.658999999999999</v>
      </c>
      <c r="CY44" s="31">
        <f>SUM(CY34:CY43)</f>
        <v>15.658999999999999</v>
      </c>
      <c r="CZ44" s="31"/>
      <c r="DA44" s="31">
        <f>SUM(DA34:DA43)</f>
        <v>13.815</v>
      </c>
      <c r="DB44" s="31">
        <f>SUM(DB34:DB43)</f>
        <v>13.815</v>
      </c>
      <c r="DC44" s="31"/>
      <c r="DD44" s="31">
        <f>SUM(DD34:DD43)</f>
        <v>37.101</v>
      </c>
      <c r="DE44" s="31">
        <f>SUM(DE34:DE43)</f>
        <v>37.101</v>
      </c>
      <c r="DF44" s="31"/>
      <c r="DG44" s="31">
        <f>SUM(DG34:DG43)</f>
        <v>41.275</v>
      </c>
      <c r="DH44" s="31">
        <f>SUM(DH34:DH43)</f>
        <v>41.275</v>
      </c>
      <c r="DI44" s="31"/>
      <c r="DJ44" s="31">
        <f>SUM(DJ34:DJ43)</f>
        <v>25.968999999999998</v>
      </c>
      <c r="DK44" s="31">
        <f>SUM(DK34:DK43)</f>
        <v>25.968999999999998</v>
      </c>
      <c r="DL44" s="31"/>
      <c r="DM44" s="31">
        <f>SUM(DM34:DM43)</f>
        <v>35.263999999999996</v>
      </c>
      <c r="DN44" s="31">
        <f>SUM(DN34:DN43)</f>
        <v>35.263999999999996</v>
      </c>
      <c r="DO44" s="31"/>
      <c r="DP44" s="31">
        <f>SUM(DP34:DP43)</f>
        <v>39.852</v>
      </c>
      <c r="DQ44" s="31">
        <f>SUM(DQ34:DQ43)</f>
        <v>39.852</v>
      </c>
      <c r="DR44" s="40"/>
      <c r="DS44" s="37">
        <f t="shared" si="47"/>
        <v>1214.3290000000002</v>
      </c>
      <c r="DT44" s="37">
        <f t="shared" si="47"/>
        <v>1214.3290000000002</v>
      </c>
    </row>
    <row r="45" spans="1:124" s="13" customFormat="1" ht="12.75" customHeight="1">
      <c r="A45" s="73" t="s">
        <v>133</v>
      </c>
      <c r="B45" s="74"/>
      <c r="C45" s="74"/>
      <c r="D45" s="75"/>
      <c r="E45" s="10"/>
      <c r="F45" s="27">
        <f>F26+F32+F44</f>
        <v>193.01735999999997</v>
      </c>
      <c r="G45" s="27">
        <f>G26+G32+G44</f>
        <v>193.01735999999997</v>
      </c>
      <c r="H45" s="10"/>
      <c r="I45" s="27">
        <f>I26+I32+I44</f>
        <v>209.9399</v>
      </c>
      <c r="J45" s="27">
        <f>J26+J32+J44</f>
        <v>209.9399</v>
      </c>
      <c r="K45" s="10"/>
      <c r="L45" s="27">
        <f>L26+L32+L44</f>
        <v>224.15868</v>
      </c>
      <c r="M45" s="27">
        <f>M26+M32+M44</f>
        <v>224.15868</v>
      </c>
      <c r="N45" s="10"/>
      <c r="O45" s="27">
        <f>O26+O32+O44</f>
        <v>250.11543999999998</v>
      </c>
      <c r="P45" s="27">
        <f>P26+P32+P44</f>
        <v>250.11543999999998</v>
      </c>
      <c r="Q45" s="10"/>
      <c r="R45" s="27">
        <f>R26+R32+R44</f>
        <v>271.5687</v>
      </c>
      <c r="S45" s="27">
        <f>S26+S32+S44</f>
        <v>271.5687</v>
      </c>
      <c r="T45" s="10"/>
      <c r="U45" s="27">
        <f>U26+U32+U44</f>
        <v>265.99467999999996</v>
      </c>
      <c r="V45" s="27">
        <f>V26+V32+V44</f>
        <v>265.99467999999996</v>
      </c>
      <c r="W45" s="10"/>
      <c r="X45" s="27">
        <f>X26+X32+X44</f>
        <v>263.28477999999996</v>
      </c>
      <c r="Y45" s="27">
        <f>Y26+Y32+Y44</f>
        <v>263.28477999999996</v>
      </c>
      <c r="Z45" s="10"/>
      <c r="AA45" s="27">
        <f>AA26+AA32+AA44</f>
        <v>201.38432</v>
      </c>
      <c r="AB45" s="27">
        <f>AB26+AB32+AB44</f>
        <v>201.38432</v>
      </c>
      <c r="AC45" s="10"/>
      <c r="AD45" s="27">
        <f>AD26+AD32+AD44</f>
        <v>332.95511</v>
      </c>
      <c r="AE45" s="27">
        <f>AE26+AE32+AE44</f>
        <v>332.95511</v>
      </c>
      <c r="AF45" s="10"/>
      <c r="AG45" s="27">
        <f>AG26+AG32+AG44</f>
        <v>323.67848</v>
      </c>
      <c r="AH45" s="27">
        <f>AH26+AH32+AH44</f>
        <v>323.67848</v>
      </c>
      <c r="AI45" s="10"/>
      <c r="AJ45" s="27">
        <f>AJ26+AJ32+AJ44</f>
        <v>351.7928</v>
      </c>
      <c r="AK45" s="27">
        <f>AK26+AK32+AK44</f>
        <v>351.7928</v>
      </c>
      <c r="AL45" s="10"/>
      <c r="AM45" s="27">
        <f>AM26+AM32+AM44</f>
        <v>231.13832</v>
      </c>
      <c r="AN45" s="27">
        <f>AN26+AN32+AN44</f>
        <v>231.13832</v>
      </c>
      <c r="AO45" s="10"/>
      <c r="AP45" s="27">
        <f>AP26+AP32+AP44</f>
        <v>202.26935999999998</v>
      </c>
      <c r="AQ45" s="27">
        <f>AQ26+AQ32+AQ44</f>
        <v>202.26935999999998</v>
      </c>
      <c r="AR45" s="10"/>
      <c r="AS45" s="27">
        <f>AS26+AS32+AS44</f>
        <v>176.18677</v>
      </c>
      <c r="AT45" s="27">
        <f>AT26+AT32+AT44</f>
        <v>176.18677</v>
      </c>
      <c r="AU45" s="10"/>
      <c r="AV45" s="27">
        <f>AV26+AV32+AV44</f>
        <v>223.35478</v>
      </c>
      <c r="AW45" s="27">
        <f>AW26+AW32+AW44</f>
        <v>223.35478</v>
      </c>
      <c r="AX45" s="10"/>
      <c r="AY45" s="27">
        <f>AY26+AY32+AY44</f>
        <v>299.98094</v>
      </c>
      <c r="AZ45" s="27">
        <f>AZ26+AZ32+AZ44</f>
        <v>299.98094</v>
      </c>
      <c r="BA45" s="10"/>
      <c r="BB45" s="27">
        <f>BB26+BB32+BB44</f>
        <v>165.50591999999997</v>
      </c>
      <c r="BC45" s="27">
        <f>BC26+BC32+BC44</f>
        <v>165.50591999999997</v>
      </c>
      <c r="BD45" s="10"/>
      <c r="BE45" s="27">
        <f>BE26+BE32+BE44</f>
        <v>166.94373999999996</v>
      </c>
      <c r="BF45" s="27">
        <f>BF26+BF32+BF44</f>
        <v>166.94373999999996</v>
      </c>
      <c r="BG45" s="10"/>
      <c r="BH45" s="27">
        <f>BH26+BH32+BH44</f>
        <v>180.69653999999997</v>
      </c>
      <c r="BI45" s="27">
        <f>BI26+BI32+BI44</f>
        <v>180.69653999999997</v>
      </c>
      <c r="BJ45" s="10"/>
      <c r="BK45" s="27">
        <f>BK26+BK32+BK44</f>
        <v>210.73975999999996</v>
      </c>
      <c r="BL45" s="27">
        <f>BL26+BL32+BL44</f>
        <v>210.73975999999996</v>
      </c>
      <c r="BM45" s="10"/>
      <c r="BN45" s="27">
        <f>BN26+BN32+BN44</f>
        <v>285.3889</v>
      </c>
      <c r="BO45" s="27">
        <f>BO26+BO32+BO44</f>
        <v>285.3889</v>
      </c>
      <c r="BP45" s="10"/>
      <c r="BQ45" s="27">
        <f>BQ26+BQ32+BQ44</f>
        <v>181.2261</v>
      </c>
      <c r="BR45" s="27">
        <f>BR26+BR32+BR44</f>
        <v>181.2261</v>
      </c>
      <c r="BS45" s="10"/>
      <c r="BT45" s="27">
        <f>BT26+BT32+BT44</f>
        <v>302.8890599999999</v>
      </c>
      <c r="BU45" s="27">
        <f>BU26+BU32+BU44</f>
        <v>302.8890599999999</v>
      </c>
      <c r="BV45" s="10"/>
      <c r="BW45" s="27">
        <f>BW26+BW32+BW44</f>
        <v>323.6041</v>
      </c>
      <c r="BX45" s="27">
        <f>BX26+BX32+BX44</f>
        <v>323.6041</v>
      </c>
      <c r="BY45" s="10"/>
      <c r="BZ45" s="27">
        <f>BZ26+BZ32+BZ44</f>
        <v>234.59244999999999</v>
      </c>
      <c r="CA45" s="27">
        <f>CA26+CA32+CA44</f>
        <v>234.59244999999999</v>
      </c>
      <c r="CB45" s="10"/>
      <c r="CC45" s="27">
        <f>CC26+CC32+CC44</f>
        <v>394.07259999999997</v>
      </c>
      <c r="CD45" s="27">
        <f>CD26+CD32+CD44</f>
        <v>394.07259999999997</v>
      </c>
      <c r="CE45" s="10"/>
      <c r="CF45" s="27">
        <f>CF26+CF32+CF44</f>
        <v>4.6739</v>
      </c>
      <c r="CG45" s="27">
        <f>CG26+CG32+CG44</f>
        <v>4.6739</v>
      </c>
      <c r="CH45" s="10"/>
      <c r="CI45" s="27">
        <f>CI26+CI32+CI44</f>
        <v>327.352</v>
      </c>
      <c r="CJ45" s="27">
        <f>CJ26+CJ32+CJ44</f>
        <v>327.352</v>
      </c>
      <c r="CK45" s="10"/>
      <c r="CL45" s="27">
        <f>CL26+CL32+CL44</f>
        <v>306.74436000000003</v>
      </c>
      <c r="CM45" s="27">
        <f>CM26+CM32+CM44</f>
        <v>306.74436000000003</v>
      </c>
      <c r="CN45" s="10"/>
      <c r="CO45" s="27">
        <f>CO26+CO32+CO44</f>
        <v>207.31128000000004</v>
      </c>
      <c r="CP45" s="27">
        <f>CP26+CP32+CP44</f>
        <v>207.31128000000004</v>
      </c>
      <c r="CQ45" s="10"/>
      <c r="CR45" s="27">
        <f>CR26+CR32+CR44</f>
        <v>314.92389</v>
      </c>
      <c r="CS45" s="27">
        <f>CS26+CS32+CS44</f>
        <v>314.92389</v>
      </c>
      <c r="CT45" s="10"/>
      <c r="CU45" s="27">
        <f>CU26+CU32+CU44</f>
        <v>328.13469999999995</v>
      </c>
      <c r="CV45" s="27">
        <f>CV26+CV32+CV44</f>
        <v>328.13469999999995</v>
      </c>
      <c r="CW45" s="10"/>
      <c r="CX45" s="27">
        <f>CX26+CX32+CX44</f>
        <v>155.72305999999998</v>
      </c>
      <c r="CY45" s="27">
        <f>CY26+CY32+CY44</f>
        <v>155.72305999999998</v>
      </c>
      <c r="CZ45" s="10"/>
      <c r="DA45" s="27">
        <f>DA26+DA32+DA44</f>
        <v>142.20705999999998</v>
      </c>
      <c r="DB45" s="27">
        <f>DB26+DB32+DB44</f>
        <v>142.20705999999998</v>
      </c>
      <c r="DC45" s="10"/>
      <c r="DD45" s="27">
        <f>DD26+DD32+DD44</f>
        <v>283.89277</v>
      </c>
      <c r="DE45" s="27">
        <f>DE26+DE32+DE44</f>
        <v>283.89277</v>
      </c>
      <c r="DF45" s="10"/>
      <c r="DG45" s="27">
        <f>DG26+DG32+DG44</f>
        <v>274.46058</v>
      </c>
      <c r="DH45" s="27">
        <f>DH26+DH32+DH44</f>
        <v>274.46058</v>
      </c>
      <c r="DI45" s="10"/>
      <c r="DJ45" s="27">
        <f>DJ26+DJ32+DJ44</f>
        <v>200.21146</v>
      </c>
      <c r="DK45" s="27">
        <f>DK26+DK32+DK44</f>
        <v>200.21146</v>
      </c>
      <c r="DL45" s="10"/>
      <c r="DM45" s="27">
        <f>DM26+DM32+DM44</f>
        <v>289.92638999999997</v>
      </c>
      <c r="DN45" s="27">
        <f>DN26+DN32+DN44</f>
        <v>289.92638999999997</v>
      </c>
      <c r="DO45" s="10"/>
      <c r="DP45" s="27">
        <f>DP26+DP32+DP44</f>
        <v>361.31496</v>
      </c>
      <c r="DQ45" s="27">
        <f>DQ26+DQ32+DQ44</f>
        <v>361.31496</v>
      </c>
      <c r="DR45" s="40">
        <f>E45+K45+N45+Q45+T45+W45+Z45+AC45+AF45+AI45+AL45+AO45+AR45+AU45+BA45+BD45+AX45+BG45+BJ45+BM45+BP45+BS45+BV45+BY45+CB45+CE45+CH45+CK45+CN45+CQ45+CT45+CW45+CZ45+DC45+DF45+DI45+DL45+DO45</f>
        <v>0</v>
      </c>
      <c r="DS45" s="37">
        <f t="shared" si="47"/>
        <v>9663.356</v>
      </c>
      <c r="DT45" s="37">
        <f>DT26+DT32+DT44</f>
        <v>9663.356</v>
      </c>
    </row>
    <row r="46" spans="1:120" ht="12.75">
      <c r="A46" s="2"/>
      <c r="B46" s="2"/>
      <c r="C46" s="2"/>
      <c r="D46" s="2"/>
      <c r="E46" s="2"/>
      <c r="F46" s="3"/>
      <c r="G46" s="2"/>
      <c r="H46" s="2"/>
      <c r="I46" s="2"/>
      <c r="J46" s="2"/>
      <c r="K46" s="3"/>
      <c r="L46" s="2"/>
      <c r="M46" s="3"/>
      <c r="N46" s="2"/>
      <c r="O46" s="3"/>
      <c r="P46" s="2"/>
      <c r="Q46" s="3"/>
      <c r="R46" s="2"/>
      <c r="S46" s="3"/>
      <c r="T46" s="2"/>
      <c r="U46" s="3"/>
      <c r="V46" s="2"/>
      <c r="W46" s="3"/>
      <c r="X46" s="2"/>
      <c r="Y46" s="3"/>
      <c r="Z46" s="2"/>
      <c r="AA46" s="3"/>
      <c r="AB46" s="2"/>
      <c r="AC46" s="3"/>
      <c r="DP46" s="44"/>
    </row>
    <row r="47" spans="1:123" ht="12.75">
      <c r="A47" s="2"/>
      <c r="B47" s="2"/>
      <c r="C47" s="2"/>
      <c r="D47" s="2"/>
      <c r="E47" s="2"/>
      <c r="F47" s="3"/>
      <c r="G47" s="2"/>
      <c r="H47" s="2"/>
      <c r="I47" s="2"/>
      <c r="J47" s="2"/>
      <c r="K47" s="3"/>
      <c r="L47" s="2"/>
      <c r="M47" s="3"/>
      <c r="N47" s="2"/>
      <c r="O47" s="3"/>
      <c r="P47" s="2"/>
      <c r="Q47" s="3"/>
      <c r="R47" s="2"/>
      <c r="S47" s="3"/>
      <c r="T47" s="2"/>
      <c r="U47" s="3"/>
      <c r="V47" s="2"/>
      <c r="W47" s="3"/>
      <c r="X47" s="2"/>
      <c r="Y47" s="3"/>
      <c r="Z47" s="2"/>
      <c r="AA47" s="3"/>
      <c r="AB47" s="2"/>
      <c r="AC47" s="3"/>
      <c r="CX47" s="44"/>
      <c r="DP47" s="44"/>
      <c r="DS47" s="44"/>
    </row>
    <row r="48" spans="1:29" ht="12.75">
      <c r="A48" s="2"/>
      <c r="B48" s="2"/>
      <c r="C48" s="2"/>
      <c r="D48" s="2"/>
      <c r="E48" s="2"/>
      <c r="F48" s="3"/>
      <c r="G48" s="2"/>
      <c r="H48" s="2"/>
      <c r="I48" s="2"/>
      <c r="J48" s="2"/>
      <c r="K48" s="3"/>
      <c r="L48" s="2"/>
      <c r="M48" s="3"/>
      <c r="N48" s="2"/>
      <c r="O48" s="3"/>
      <c r="P48" s="2"/>
      <c r="Q48" s="3"/>
      <c r="R48" s="2"/>
      <c r="S48" s="3"/>
      <c r="T48" s="2"/>
      <c r="U48" s="3"/>
      <c r="V48" s="2"/>
      <c r="W48" s="3"/>
      <c r="X48" s="2"/>
      <c r="Y48" s="3"/>
      <c r="Z48" s="2"/>
      <c r="AA48" s="3"/>
      <c r="AB48" s="2"/>
      <c r="AC48" s="3"/>
    </row>
    <row r="49" spans="1:29" ht="12.75">
      <c r="A49" s="2"/>
      <c r="B49" s="2"/>
      <c r="C49" s="2"/>
      <c r="D49" s="2"/>
      <c r="E49" s="2"/>
      <c r="F49" s="3"/>
      <c r="G49" s="2"/>
      <c r="H49" s="2"/>
      <c r="I49" s="2"/>
      <c r="J49" s="2"/>
      <c r="K49" s="3"/>
      <c r="L49" s="2"/>
      <c r="M49" s="3"/>
      <c r="N49" s="2"/>
      <c r="O49" s="3"/>
      <c r="P49" s="2"/>
      <c r="Q49" s="3"/>
      <c r="R49" s="2"/>
      <c r="S49" s="3"/>
      <c r="T49" s="2"/>
      <c r="U49" s="3"/>
      <c r="V49" s="2"/>
      <c r="W49" s="3"/>
      <c r="X49" s="2"/>
      <c r="Y49" s="3"/>
      <c r="Z49" s="2"/>
      <c r="AA49" s="3"/>
      <c r="AB49" s="2"/>
      <c r="AC49" s="3"/>
    </row>
    <row r="50" spans="1:29" ht="12.75">
      <c r="A50" s="2"/>
      <c r="B50" s="2"/>
      <c r="C50" s="2"/>
      <c r="D50" s="2"/>
      <c r="E50" s="2"/>
      <c r="F50" s="3"/>
      <c r="G50" s="2"/>
      <c r="H50" s="2"/>
      <c r="I50" s="2"/>
      <c r="J50" s="2"/>
      <c r="K50" s="3"/>
      <c r="L50" s="2"/>
      <c r="M50" s="3"/>
      <c r="N50" s="2"/>
      <c r="O50" s="3"/>
      <c r="P50" s="2"/>
      <c r="Q50" s="3"/>
      <c r="R50" s="2"/>
      <c r="S50" s="3"/>
      <c r="T50" s="2"/>
      <c r="U50" s="3"/>
      <c r="V50" s="2"/>
      <c r="W50" s="3"/>
      <c r="X50" s="2"/>
      <c r="Y50" s="3"/>
      <c r="Z50" s="2"/>
      <c r="AA50" s="3"/>
      <c r="AB50" s="2"/>
      <c r="AC50" s="3"/>
    </row>
    <row r="51" spans="1:29" ht="12.75">
      <c r="A51" s="2"/>
      <c r="B51" s="2"/>
      <c r="C51" s="2"/>
      <c r="D51" s="2"/>
      <c r="E51" s="2"/>
      <c r="F51" s="3"/>
      <c r="G51" s="2"/>
      <c r="H51" s="2"/>
      <c r="I51" s="2"/>
      <c r="J51" s="2"/>
      <c r="K51" s="3"/>
      <c r="L51" s="2"/>
      <c r="M51" s="3"/>
      <c r="N51" s="2"/>
      <c r="O51" s="3"/>
      <c r="P51" s="2"/>
      <c r="Q51" s="3"/>
      <c r="R51" s="2"/>
      <c r="S51" s="3"/>
      <c r="T51" s="2"/>
      <c r="U51" s="3"/>
      <c r="V51" s="2"/>
      <c r="W51" s="3"/>
      <c r="X51" s="2"/>
      <c r="Y51" s="3"/>
      <c r="Z51" s="2"/>
      <c r="AA51" s="3"/>
      <c r="AB51" s="2"/>
      <c r="AC51" s="3"/>
    </row>
    <row r="52" spans="1:29" ht="12.75">
      <c r="A52" s="2"/>
      <c r="B52" s="2"/>
      <c r="C52" s="2"/>
      <c r="D52" s="2"/>
      <c r="E52" s="2"/>
      <c r="F52" s="3"/>
      <c r="G52" s="2"/>
      <c r="H52" s="2"/>
      <c r="I52" s="2"/>
      <c r="J52" s="2"/>
      <c r="K52" s="3"/>
      <c r="L52" s="2"/>
      <c r="M52" s="3"/>
      <c r="N52" s="2"/>
      <c r="O52" s="3"/>
      <c r="P52" s="2"/>
      <c r="Q52" s="3"/>
      <c r="R52" s="2"/>
      <c r="S52" s="3"/>
      <c r="T52" s="2"/>
      <c r="U52" s="3"/>
      <c r="V52" s="2"/>
      <c r="W52" s="3"/>
      <c r="X52" s="2"/>
      <c r="Y52" s="3"/>
      <c r="Z52" s="2"/>
      <c r="AA52" s="3"/>
      <c r="AB52" s="2"/>
      <c r="AC52" s="3"/>
    </row>
    <row r="53" spans="1:29" ht="12.75">
      <c r="A53" s="2"/>
      <c r="B53" s="2"/>
      <c r="C53" s="2"/>
      <c r="D53" s="2"/>
      <c r="E53" s="2"/>
      <c r="F53" s="3"/>
      <c r="G53" s="2"/>
      <c r="H53" s="2"/>
      <c r="I53" s="2"/>
      <c r="J53" s="2"/>
      <c r="K53" s="3"/>
      <c r="L53" s="2"/>
      <c r="M53" s="3"/>
      <c r="N53" s="2"/>
      <c r="O53" s="3"/>
      <c r="P53" s="2"/>
      <c r="Q53" s="3"/>
      <c r="R53" s="2"/>
      <c r="S53" s="3"/>
      <c r="T53" s="2"/>
      <c r="U53" s="3"/>
      <c r="V53" s="2"/>
      <c r="W53" s="3"/>
      <c r="X53" s="2"/>
      <c r="Y53" s="3"/>
      <c r="Z53" s="2"/>
      <c r="AA53" s="3"/>
      <c r="AB53" s="2"/>
      <c r="AC53" s="3"/>
    </row>
  </sheetData>
  <sheetProtection/>
  <mergeCells count="47">
    <mergeCell ref="DI1:DJ1"/>
    <mergeCell ref="A44:D44"/>
    <mergeCell ref="DC1:DD1"/>
    <mergeCell ref="DF1:DG1"/>
    <mergeCell ref="CN1:CO1"/>
    <mergeCell ref="DL1:DM1"/>
    <mergeCell ref="CB1:CC1"/>
    <mergeCell ref="CE1:CF1"/>
    <mergeCell ref="CH1:CI1"/>
    <mergeCell ref="CK1:CL1"/>
    <mergeCell ref="DO1:DP1"/>
    <mergeCell ref="DR1:DS1"/>
    <mergeCell ref="A2:B2"/>
    <mergeCell ref="A26:D26"/>
    <mergeCell ref="CQ1:CR1"/>
    <mergeCell ref="CT1:CU1"/>
    <mergeCell ref="CW1:CX1"/>
    <mergeCell ref="CZ1:DA1"/>
    <mergeCell ref="BV1:BW1"/>
    <mergeCell ref="BY1:BZ1"/>
    <mergeCell ref="BD1:BE1"/>
    <mergeCell ref="BG1:BH1"/>
    <mergeCell ref="BJ1:BK1"/>
    <mergeCell ref="BM1:BN1"/>
    <mergeCell ref="BP1:BQ1"/>
    <mergeCell ref="BS1:BT1"/>
    <mergeCell ref="AL1:AM1"/>
    <mergeCell ref="AO1:AP1"/>
    <mergeCell ref="AR1:AS1"/>
    <mergeCell ref="AU1:AV1"/>
    <mergeCell ref="AX1:AY1"/>
    <mergeCell ref="BA1:BB1"/>
    <mergeCell ref="T1:U1"/>
    <mergeCell ref="W1:X1"/>
    <mergeCell ref="Z1:AA1"/>
    <mergeCell ref="AC1:AD1"/>
    <mergeCell ref="AF1:AG1"/>
    <mergeCell ref="AI1:AJ1"/>
    <mergeCell ref="A45:D45"/>
    <mergeCell ref="E1:F1"/>
    <mergeCell ref="H1:I1"/>
    <mergeCell ref="K1:L1"/>
    <mergeCell ref="N1:O1"/>
    <mergeCell ref="Q1:R1"/>
    <mergeCell ref="A32:D32"/>
    <mergeCell ref="C1:C2"/>
    <mergeCell ref="D1:D2"/>
  </mergeCells>
  <printOptions/>
  <pageMargins left="0.4330708661417323" right="0.15748031496062992" top="0.7480314960629921" bottom="0.1968503937007874" header="0.35433070866141736" footer="0.15748031496062992"/>
  <pageSetup horizontalDpi="600" verticalDpi="600" orientation="portrait" paperSize="9" r:id="rId1"/>
  <headerFooter alignWithMargins="0">
    <oddHeader>&amp;C&amp;"Arial,Bold"&amp;12Bihar Education Project Council, Patna&amp;"Arial,Regular"&amp;10
Approved Activities under Management in Financial Year- 2015-16
</oddHeader>
  </headerFooter>
  <rowBreaks count="1" manualBreakCount="1">
    <brk id="2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Rajesh</dc:creator>
  <cp:keywords/>
  <dc:description/>
  <cp:lastModifiedBy>Desktop</cp:lastModifiedBy>
  <cp:lastPrinted>2015-08-26T08:11:45Z</cp:lastPrinted>
  <dcterms:created xsi:type="dcterms:W3CDTF">2006-04-14T14:05:49Z</dcterms:created>
  <dcterms:modified xsi:type="dcterms:W3CDTF">2015-08-26T11:19:26Z</dcterms:modified>
  <cp:category/>
  <cp:version/>
  <cp:contentType/>
  <cp:contentStatus/>
</cp:coreProperties>
</file>